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720"/>
  </bookViews>
  <sheets>
    <sheet name="Лист1" sheetId="1" r:id="rId1"/>
  </sheets>
  <definedNames>
    <definedName name="_xlnm.Print_Area" localSheetId="0">Лист1!$A$1:$I$150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77" i="1" l="1"/>
  <c r="D76" i="1"/>
  <c r="C149" i="1"/>
  <c r="H145" i="1"/>
  <c r="G145" i="1"/>
  <c r="F145" i="1"/>
  <c r="E145" i="1"/>
  <c r="D145" i="1"/>
  <c r="C145" i="1" l="1"/>
  <c r="E82" i="1"/>
  <c r="E49" i="1" l="1"/>
  <c r="G49" i="1"/>
  <c r="H49" i="1"/>
  <c r="C97" i="1" l="1"/>
  <c r="C98" i="1"/>
  <c r="D67" i="1" l="1"/>
  <c r="H77" i="1"/>
  <c r="E77" i="1"/>
  <c r="F77" i="1"/>
  <c r="G77" i="1"/>
  <c r="E88" i="1"/>
  <c r="F88" i="1"/>
  <c r="G88" i="1"/>
  <c r="H88" i="1"/>
  <c r="C90" i="1" l="1"/>
  <c r="C91" i="1"/>
  <c r="C93" i="1"/>
  <c r="C92" i="1"/>
  <c r="D88" i="1"/>
  <c r="D94" i="1"/>
  <c r="D82" i="1"/>
  <c r="C143" i="1"/>
  <c r="H139" i="1"/>
  <c r="G139" i="1"/>
  <c r="F139" i="1"/>
  <c r="E139" i="1"/>
  <c r="D139" i="1"/>
  <c r="C88" i="1" l="1"/>
  <c r="C139" i="1"/>
  <c r="C61" i="1"/>
  <c r="C55" i="1"/>
  <c r="E76" i="1" l="1"/>
  <c r="F76" i="1"/>
  <c r="G76" i="1"/>
  <c r="H76" i="1"/>
  <c r="F27" i="1" l="1"/>
  <c r="E27" i="1"/>
  <c r="C14" i="1"/>
  <c r="E36" i="1"/>
  <c r="D49" i="1"/>
  <c r="C48" i="1"/>
  <c r="H46" i="1"/>
  <c r="G46" i="1"/>
  <c r="F46" i="1"/>
  <c r="H36" i="1"/>
  <c r="H33" i="1" s="1"/>
  <c r="G36" i="1"/>
  <c r="G33" i="1" s="1"/>
  <c r="F36" i="1"/>
  <c r="F33" i="1" s="1"/>
  <c r="C78" i="1"/>
  <c r="G67" i="1"/>
  <c r="E67" i="1"/>
  <c r="G74" i="1"/>
  <c r="E74" i="1"/>
  <c r="C75" i="1"/>
  <c r="H74" i="1"/>
  <c r="F74" i="1"/>
  <c r="D74" i="1"/>
  <c r="C73" i="1"/>
  <c r="C72" i="1"/>
  <c r="C71" i="1"/>
  <c r="C70" i="1"/>
  <c r="C69" i="1"/>
  <c r="C68" i="1"/>
  <c r="H67" i="1"/>
  <c r="F67" i="1"/>
  <c r="H66" i="1"/>
  <c r="H28" i="1" s="1"/>
  <c r="H15" i="1" s="1"/>
  <c r="F66" i="1"/>
  <c r="F28" i="1" s="1"/>
  <c r="F15" i="1" s="1"/>
  <c r="D66" i="1"/>
  <c r="D28" i="1" s="1"/>
  <c r="C49" i="1" l="1"/>
  <c r="C36" i="1" s="1"/>
  <c r="C27" i="1"/>
  <c r="F64" i="1"/>
  <c r="H64" i="1"/>
  <c r="D64" i="1"/>
  <c r="E35" i="1"/>
  <c r="C35" i="1" s="1"/>
  <c r="E29" i="1"/>
  <c r="E16" i="1" s="1"/>
  <c r="D36" i="1"/>
  <c r="D15" i="1"/>
  <c r="F29" i="1"/>
  <c r="F16" i="1" s="1"/>
  <c r="F13" i="1" s="1"/>
  <c r="D46" i="1"/>
  <c r="C74" i="1"/>
  <c r="G29" i="1"/>
  <c r="G16" i="1" s="1"/>
  <c r="H29" i="1"/>
  <c r="H16" i="1" s="1"/>
  <c r="H13" i="1" s="1"/>
  <c r="E46" i="1"/>
  <c r="C67" i="1"/>
  <c r="C76" i="1"/>
  <c r="C77" i="1"/>
  <c r="E66" i="1"/>
  <c r="E64" i="1" s="1"/>
  <c r="G66" i="1"/>
  <c r="G64" i="1" s="1"/>
  <c r="C33" i="1" l="1"/>
  <c r="D33" i="1"/>
  <c r="D29" i="1"/>
  <c r="D26" i="1" s="1"/>
  <c r="E33" i="1"/>
  <c r="F26" i="1"/>
  <c r="C46" i="1"/>
  <c r="E28" i="1"/>
  <c r="G28" i="1"/>
  <c r="G15" i="1" s="1"/>
  <c r="G13" i="1" s="1"/>
  <c r="H26" i="1"/>
  <c r="C66" i="1"/>
  <c r="D16" i="1" l="1"/>
  <c r="D13" i="1" s="1"/>
  <c r="C29" i="1"/>
  <c r="C64" i="1"/>
  <c r="C28" i="1"/>
  <c r="G26" i="1"/>
  <c r="E15" i="1"/>
  <c r="E26" i="1"/>
  <c r="G57" i="1"/>
  <c r="H57" i="1"/>
  <c r="G51" i="1"/>
  <c r="H51" i="1"/>
  <c r="G133" i="1"/>
  <c r="H133" i="1"/>
  <c r="D133" i="1"/>
  <c r="C53" i="1"/>
  <c r="C54" i="1"/>
  <c r="C26" i="1" l="1"/>
  <c r="C16" i="1"/>
  <c r="E13" i="1"/>
  <c r="C13" i="1" s="1"/>
  <c r="C15" i="1"/>
  <c r="D124" i="1" l="1"/>
  <c r="E124" i="1"/>
  <c r="C86" i="1" l="1"/>
  <c r="C82" i="1" s="1"/>
  <c r="E94" i="1"/>
  <c r="F94" i="1"/>
  <c r="G94" i="1"/>
  <c r="H94" i="1"/>
  <c r="H82" i="1" l="1"/>
  <c r="G82" i="1"/>
  <c r="F82" i="1"/>
  <c r="C94" i="1"/>
  <c r="F133" i="1" l="1"/>
  <c r="E133" i="1"/>
  <c r="C137" i="1"/>
  <c r="F57" i="1" l="1"/>
  <c r="F51" i="1"/>
  <c r="H115" i="1" l="1"/>
  <c r="E57" i="1"/>
  <c r="E51" i="1"/>
  <c r="C128" i="1"/>
  <c r="C119" i="1"/>
  <c r="C118" i="1"/>
  <c r="C113" i="1"/>
  <c r="C112" i="1"/>
  <c r="C104" i="1"/>
  <c r="H100" i="1"/>
  <c r="H109" i="1"/>
  <c r="H124" i="1"/>
  <c r="D57" i="1" l="1"/>
  <c r="D51" i="1"/>
  <c r="G115" i="1" l="1"/>
  <c r="F100" i="1"/>
  <c r="E100" i="1"/>
  <c r="D100" i="1"/>
  <c r="C57" i="1" l="1"/>
  <c r="C51" i="1" l="1"/>
  <c r="C100" i="1"/>
  <c r="F124" i="1" l="1"/>
  <c r="G124" i="1"/>
  <c r="D115" i="1"/>
  <c r="E115" i="1"/>
  <c r="F115" i="1"/>
  <c r="D109" i="1"/>
  <c r="E109" i="1"/>
  <c r="F109" i="1"/>
  <c r="G109" i="1"/>
  <c r="G100" i="1"/>
  <c r="C133" i="1" l="1"/>
  <c r="C115" i="1"/>
  <c r="C109" i="1"/>
  <c r="C124" i="1"/>
</calcChain>
</file>

<file path=xl/sharedStrings.xml><?xml version="1.0" encoding="utf-8"?>
<sst xmlns="http://schemas.openxmlformats.org/spreadsheetml/2006/main" count="356" uniqueCount="172">
  <si>
    <t xml:space="preserve">ПЛАН МЕРОПРИЯТИЙ ПО ВЫПОЛНЕНИЮ МУНИЦИПАЛЬНОЙ ПРОГРАММЫ </t>
  </si>
  <si>
    <t xml:space="preserve">                 </t>
  </si>
  <si>
    <t>Объем расходов на выполнение мероприятия за счет всех источников ресурсного обеспечения, тыс. рублей</t>
  </si>
  <si>
    <t>всего</t>
  </si>
  <si>
    <t xml:space="preserve">ВСЕГО ПО МУНИЦПАЛЬНОЙ ПРОГРАММЕ, в том числе   </t>
  </si>
  <si>
    <t>x</t>
  </si>
  <si>
    <t xml:space="preserve">федеральный бюджет       </t>
  </si>
  <si>
    <t xml:space="preserve">областной бюджет        </t>
  </si>
  <si>
    <t xml:space="preserve">местный бюджет         </t>
  </si>
  <si>
    <t xml:space="preserve">внебюджетные источники   </t>
  </si>
  <si>
    <t xml:space="preserve">КАПИТАЛЬНЫЕ ВЛОЖЕНИЯ     </t>
  </si>
  <si>
    <t xml:space="preserve">областной бюджет         </t>
  </si>
  <si>
    <t xml:space="preserve">местный бюджет           </t>
  </si>
  <si>
    <t xml:space="preserve">ПРОЧИЕ НУЖДЫ          </t>
  </si>
  <si>
    <t xml:space="preserve">областной бюджет*         </t>
  </si>
  <si>
    <t xml:space="preserve">ПРОЧИЕ НУЖДЫ             </t>
  </si>
  <si>
    <t xml:space="preserve">Мероприятие 1. </t>
  </si>
  <si>
    <t xml:space="preserve">областной бюджет      </t>
  </si>
  <si>
    <t xml:space="preserve">Мероприятие 2. </t>
  </si>
  <si>
    <t xml:space="preserve">Мероприятие 3. </t>
  </si>
  <si>
    <t xml:space="preserve">Мероприятие 5. </t>
  </si>
  <si>
    <t xml:space="preserve">Мероприятие 6. </t>
  </si>
  <si>
    <t xml:space="preserve">Мероприятие 7. </t>
  </si>
  <si>
    <t xml:space="preserve">Мероприятие 8. </t>
  </si>
  <si>
    <t>Наименование мероприятия / Источники расходов на финансирование</t>
  </si>
  <si>
    <t>№  строки</t>
  </si>
  <si>
    <t xml:space="preserve">ВСЕГО ПО ПОДПРОГРАММЕ 1, в том числе   </t>
  </si>
  <si>
    <t xml:space="preserve">ВСЕГО ПО ПОДПРОГРАММЕ 2, в том числе   </t>
  </si>
  <si>
    <t>Номер строки целевых показателей, на достижение которых направлены  мероприятия</t>
  </si>
  <si>
    <t>Номер строки целевых показателей, на достижение которых направлены мероприятия</t>
  </si>
  <si>
    <t xml:space="preserve"> 6.</t>
  </si>
  <si>
    <t xml:space="preserve"> 7.</t>
  </si>
  <si>
    <t xml:space="preserve"> 8.</t>
  </si>
  <si>
    <t xml:space="preserve">        </t>
  </si>
  <si>
    <t xml:space="preserve">          </t>
  </si>
  <si>
    <t xml:space="preserve">                                                         </t>
  </si>
  <si>
    <t xml:space="preserve">               </t>
  </si>
  <si>
    <t xml:space="preserve">«Развитие туризма на территории Городского округа </t>
  </si>
  <si>
    <t>64.</t>
  </si>
  <si>
    <t>69.</t>
  </si>
  <si>
    <t>70.</t>
  </si>
  <si>
    <t>75.</t>
  </si>
  <si>
    <t>80.</t>
  </si>
  <si>
    <t>85.</t>
  </si>
  <si>
    <t xml:space="preserve">к Муниципальной программе </t>
  </si>
  <si>
    <t xml:space="preserve">Приложение № 4 </t>
  </si>
  <si>
    <t>38.</t>
  </si>
  <si>
    <t>39.</t>
  </si>
  <si>
    <t>40.</t>
  </si>
  <si>
    <t>41.</t>
  </si>
  <si>
    <t>42.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</si>
  <si>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</si>
  <si>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</si>
  <si>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</si>
  <si>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</si>
  <si>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</si>
  <si>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</si>
  <si>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</si>
  <si>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</si>
  <si>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</si>
  <si>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</si>
  <si>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</si>
  <si>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</si>
  <si>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</si>
  <si>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</si>
  <si>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</si>
  <si>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</si>
  <si>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65.</t>
  </si>
  <si>
    <t>66.</t>
  </si>
  <si>
    <t>67.</t>
  </si>
  <si>
    <t>68.</t>
  </si>
  <si>
    <t>71.</t>
  </si>
  <si>
    <t>72.</t>
  </si>
  <si>
    <t>73.</t>
  </si>
  <si>
    <t>74.</t>
  </si>
  <si>
    <t>76.</t>
  </si>
  <si>
    <t>77.</t>
  </si>
  <si>
    <t>78.</t>
  </si>
  <si>
    <t>79.</t>
  </si>
  <si>
    <t>81.</t>
  </si>
  <si>
    <t>82.</t>
  </si>
  <si>
    <t>83.</t>
  </si>
  <si>
    <t>84.</t>
  </si>
  <si>
    <t>86.</t>
  </si>
  <si>
    <t>87.</t>
  </si>
  <si>
    <t>88.</t>
  </si>
  <si>
    <t xml:space="preserve">Мероприятие 4. </t>
  </si>
  <si>
    <t>2024 год</t>
  </si>
  <si>
    <t>2025 год</t>
  </si>
  <si>
    <t>2026 год</t>
  </si>
  <si>
    <t>2027 год</t>
  </si>
  <si>
    <t>2028 год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</si>
  <si>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</si>
  <si>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</si>
  <si>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</si>
  <si>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</si>
  <si>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</si>
  <si>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</si>
  <si>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</si>
  <si>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</si>
  <si>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</si>
  <si>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</si>
  <si>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 xml:space="preserve">Мероприятие 10. </t>
  </si>
  <si>
    <t>104.</t>
  </si>
  <si>
    <t>105.</t>
  </si>
  <si>
    <t>106.</t>
  </si>
  <si>
    <t>107.</t>
  </si>
  <si>
    <t>108.</t>
  </si>
  <si>
    <t xml:space="preserve">Мероприятие 11. </t>
  </si>
  <si>
    <t>1.      </t>
  </si>
  <si>
    <t>2.      </t>
  </si>
  <si>
    <t>3.      </t>
  </si>
  <si>
    <t>4.      </t>
  </si>
  <si>
    <t>5.      </t>
  </si>
  <si>
    <t>9.      </t>
  </si>
  <si>
    <t>10.  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</si>
  <si>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</si>
  <si>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</si>
  <si>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</si>
  <si>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</si>
  <si>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</si>
  <si>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</si>
  <si>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</si>
  <si>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</si>
  <si>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</si>
  <si>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</si>
  <si>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</si>
  <si>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</si>
  <si>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23.  </t>
  </si>
  <si>
    <t>24.  </t>
  </si>
  <si>
    <t>25.  </t>
  </si>
  <si>
    <t>26.  </t>
  </si>
  <si>
    <t>27.  </t>
  </si>
  <si>
    <t>28.  </t>
  </si>
  <si>
    <t>29.  </t>
  </si>
  <si>
    <t>30.  </t>
  </si>
  <si>
    <t>31.  </t>
  </si>
  <si>
    <t>32.  </t>
  </si>
  <si>
    <t>33.  </t>
  </si>
  <si>
    <t>34.  </t>
  </si>
  <si>
    <t>35.  </t>
  </si>
  <si>
    <t>36.  </t>
  </si>
  <si>
    <t>37.  </t>
  </si>
  <si>
    <r>
      <t>ПО НАПРАВЛЕНИЯМ МУНИЦИПАЛЬНОЙ ПРОГРАММЫ</t>
    </r>
    <r>
      <rPr>
        <b/>
        <sz val="11"/>
        <color theme="1"/>
        <rFont val="Liberation Serif"/>
        <family val="1"/>
        <charset val="204"/>
      </rPr>
      <t xml:space="preserve">                                          </t>
    </r>
  </si>
  <si>
    <t>89.</t>
  </si>
  <si>
    <t>90.</t>
  </si>
  <si>
    <t>91.</t>
  </si>
  <si>
    <t>92.</t>
  </si>
  <si>
    <t>93.</t>
  </si>
  <si>
    <t>109.</t>
  </si>
  <si>
    <t>110.</t>
  </si>
  <si>
    <t>111.</t>
  </si>
  <si>
    <t xml:space="preserve">Мероприятие 9. </t>
  </si>
  <si>
    <t>"город Ирбит" Свердловской области»</t>
  </si>
  <si>
    <t>«Развитие туризма на территории Городского округа «город Ирбит» Свердловской области»</t>
  </si>
  <si>
    <t xml:space="preserve">Подпрограмма 1 «Эстетика городского пространства Городского округа «город Ирбит» Свердловской области»                </t>
  </si>
  <si>
    <t xml:space="preserve">Подпрограмма 2 «Развитие внутреннего и въездного туризма на территории Городского округа «город Ирбит» Свердловской области»                  </t>
  </si>
  <si>
    <t xml:space="preserve">Мероприятие 12. </t>
  </si>
  <si>
    <t>8,9,13</t>
  </si>
  <si>
    <t>8,9,13,15</t>
  </si>
  <si>
    <t>Капитальный ремонт многоквартирных жилых домов, находящихся на туристическом маршруте города Ирбит, всего, из них:</t>
  </si>
  <si>
    <t>Улучшение облика города, всего, из них:</t>
  </si>
  <si>
    <t>Предоставление субсидии частному учреждению культуры и туризма "Ирбитский музей народного быта" на финансовое обеспечение затрат, связанных с организацией и проведением межрегионального фестиваля народных промыслов и ремесел "Город мастеров", всего, из них:</t>
  </si>
  <si>
    <t>Предоставление субсидии Некоммерческому партнерству мотоклуб «Ирбит-мото» на финансовое обеспечение затрат, связанных с организацией и проведением мотофестиваля, всего, из них:</t>
  </si>
  <si>
    <t>Мероприятия по обустройству туристского центра города, всего, из них:</t>
  </si>
  <si>
    <t xml:space="preserve">Организация проведения Ирбитской выставки-ярмарки, всего, из них: </t>
  </si>
  <si>
    <t>Приобретение и (или) аренда выставочного оборудования в целях обеспечения участия субъектов народных художественных промыслов в областных, межрегиональных, всероссийских и международных выставочно-ярмарочных мероприятиях в сфере народных художественных промыслов, всего, из них:</t>
  </si>
  <si>
    <t>Проведение специализированных выставок, ярмарок, фестивалей в сфере народных художественных промыслов, всего, из них:</t>
  </si>
  <si>
    <t>Развитие объектов, предназначенных для организации досуга, всего, из них:</t>
  </si>
  <si>
    <t xml:space="preserve">Расходы на обеспечение деятельности (оказание услуг) муниципальных учреждениий, всего, из них: </t>
  </si>
  <si>
    <t>Поддержка региональных проектов по развитию общественной территории муниципального образования, в том числе мероприятий по обустройству туристического центра города, на условиях софинансирования из федерального бюджета, всего, из них:</t>
  </si>
  <si>
    <t>Развитие туристской инфраструктуры на территории Городского округа "город Ирбит" Свердловской области, всего, из них: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</si>
</sst>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000"/>
    <numFmt numFmtId="166" formatCode="#,##0.00000\ _₽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1"/>
      <color rgb="FF1A1A1A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Fill="1"/>
    <xf numFmtId="0" fontId="3" fillId="0" borderId="0" xfId="0" applyFont="1" applyAlignment="1">
      <alignment horizontal="left" vertical="center" indent="15"/>
    </xf>
    <xf numFmtId="0" fontId="3" fillId="0" borderId="0" xfId="0" applyFont="1" applyFill="1" applyAlignment="1">
      <alignment horizontal="left" vertical="center" indent="15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65" fontId="6" fillId="0" borderId="1" xfId="1" applyNumberFormat="1" applyFont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5" fontId="3" fillId="2" borderId="1" xfId="1" applyNumberFormat="1" applyFont="1" applyFill="1" applyBorder="1" applyAlignment="1">
      <alignment horizontal="right" vertical="center" wrapText="1"/>
    </xf>
    <xf numFmtId="165" fontId="3" fillId="0" borderId="4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6" fontId="3" fillId="0" borderId="1" xfId="0" applyNumberFormat="1" applyFont="1" applyFill="1" applyBorder="1"/>
    <xf numFmtId="166" fontId="3" fillId="0" borderId="1" xfId="0" applyNumberFormat="1" applyFont="1" applyBorder="1"/>
    <xf numFmtId="166" fontId="3" fillId="0" borderId="2" xfId="0" applyNumberFormat="1" applyFont="1" applyFill="1" applyBorder="1" applyAlignment="1">
      <alignment horizontal="right" vertical="center" wrapText="1"/>
    </xf>
    <xf numFmtId="166" fontId="3" fillId="0" borderId="1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6" fontId="3" fillId="2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vertical="center" wrapText="1"/>
    </xf>
    <xf numFmtId="165" fontId="3" fillId="3" borderId="1" xfId="1" applyNumberFormat="1" applyFont="1" applyFill="1" applyBorder="1" applyAlignment="1">
      <alignment vertical="center" wrapText="1"/>
    </xf>
    <xf numFmtId="166" fontId="3" fillId="2" borderId="1" xfId="1" applyNumberFormat="1" applyFont="1" applyFill="1" applyBorder="1" applyAlignment="1">
      <alignment vertical="center" wrapText="1"/>
    </xf>
    <xf numFmtId="166" fontId="3" fillId="3" borderId="2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7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0" fillId="2" borderId="4" xfId="0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right" vertical="center" wrapText="1"/>
    </xf>
    <xf numFmtId="165" fontId="5" fillId="0" borderId="2" xfId="1" applyNumberFormat="1" applyFont="1" applyFill="1" applyBorder="1" applyAlignment="1">
      <alignment horizontal="right" vertical="center" wrapText="1"/>
    </xf>
    <xf numFmtId="165" fontId="5" fillId="0" borderId="4" xfId="1" applyNumberFormat="1" applyFont="1" applyFill="1" applyBorder="1" applyAlignment="1">
      <alignment horizontal="right" vertical="center" wrapText="1"/>
    </xf>
    <xf numFmtId="165" fontId="5" fillId="2" borderId="2" xfId="1" applyNumberFormat="1" applyFont="1" applyFill="1" applyBorder="1" applyAlignment="1">
      <alignment horizontal="right" vertical="center" wrapText="1"/>
    </xf>
    <xf numFmtId="165" fontId="5" fillId="2" borderId="4" xfId="1" applyNumberFormat="1" applyFont="1" applyFill="1" applyBorder="1" applyAlignment="1">
      <alignment horizontal="right" vertical="center" wrapText="1"/>
    </xf>
    <xf numFmtId="165" fontId="5" fillId="2" borderId="1" xfId="1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165" fontId="5" fillId="0" borderId="1" xfId="1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vertical="center" wrapText="1"/>
    </xf>
    <xf numFmtId="165" fontId="5" fillId="0" borderId="2" xfId="1" applyNumberFormat="1" applyFont="1" applyBorder="1" applyAlignment="1">
      <alignment horizontal="right" vertical="center" wrapText="1"/>
    </xf>
    <xf numFmtId="0" fontId="0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vertical="center" wrapText="1"/>
    </xf>
    <xf numFmtId="165" fontId="5" fillId="0" borderId="4" xfId="1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right" vertical="center" wrapText="1"/>
    </xf>
    <xf numFmtId="165" fontId="5" fillId="0" borderId="4" xfId="0" applyNumberFormat="1" applyFont="1" applyBorder="1" applyAlignment="1">
      <alignment horizontal="right" vertical="center" wrapText="1"/>
    </xf>
    <xf numFmtId="165" fontId="5" fillId="0" borderId="2" xfId="1" applyNumberFormat="1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165" fontId="5" fillId="0" borderId="7" xfId="1" applyNumberFormat="1" applyFont="1" applyFill="1" applyBorder="1" applyAlignment="1">
      <alignment horizontal="right" vertical="center" wrapText="1"/>
    </xf>
    <xf numFmtId="167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tabSelected="1" view="pageBreakPreview" zoomScale="93" zoomScaleNormal="70" zoomScaleSheetLayoutView="93" workbookViewId="0">
      <selection activeCell="E86" sqref="E86"/>
    </sheetView>
  </sheetViews>
  <sheetFormatPr defaultRowHeight="14.25" x14ac:dyDescent="0.2"/>
  <cols>
    <col min="1" max="1" width="7" style="2" customWidth="1"/>
    <col min="2" max="2" width="45" style="8" customWidth="1"/>
    <col min="3" max="3" width="19" style="8" customWidth="1"/>
    <col min="4" max="4" width="18.85546875" style="8" customWidth="1"/>
    <col min="5" max="5" width="18.7109375" style="7" customWidth="1"/>
    <col min="6" max="6" width="16.85546875" style="7" customWidth="1"/>
    <col min="7" max="7" width="17" style="7" customWidth="1"/>
    <col min="8" max="8" width="14.85546875" style="7" customWidth="1"/>
    <col min="9" max="9" width="13.85546875" style="7" customWidth="1"/>
    <col min="10" max="10" width="13.140625" style="7" bestFit="1" customWidth="1"/>
    <col min="11" max="16384" width="9.140625" style="7"/>
  </cols>
  <sheetData>
    <row r="1" spans="1:12" x14ac:dyDescent="0.2">
      <c r="B1" s="3"/>
      <c r="C1" s="4"/>
      <c r="D1" s="4"/>
      <c r="E1" s="5"/>
      <c r="F1" s="9" t="s">
        <v>33</v>
      </c>
      <c r="G1" s="6"/>
      <c r="H1" s="6"/>
      <c r="I1" s="1" t="s">
        <v>45</v>
      </c>
      <c r="J1" s="5"/>
      <c r="K1" s="5"/>
      <c r="L1" s="5"/>
    </row>
    <row r="2" spans="1:12" x14ac:dyDescent="0.2">
      <c r="E2" s="9" t="s">
        <v>34</v>
      </c>
      <c r="I2" s="1" t="s">
        <v>44</v>
      </c>
    </row>
    <row r="3" spans="1:12" x14ac:dyDescent="0.2">
      <c r="B3" s="10" t="s">
        <v>35</v>
      </c>
      <c r="I3" s="1" t="s">
        <v>37</v>
      </c>
    </row>
    <row r="4" spans="1:12" x14ac:dyDescent="0.2">
      <c r="E4" s="9" t="s">
        <v>36</v>
      </c>
      <c r="I4" s="1" t="s">
        <v>153</v>
      </c>
    </row>
    <row r="5" spans="1:12" x14ac:dyDescent="0.2">
      <c r="A5" s="11"/>
    </row>
    <row r="6" spans="1:12" x14ac:dyDescent="0.2">
      <c r="A6" s="12"/>
    </row>
    <row r="7" spans="1:12" x14ac:dyDescent="0.2">
      <c r="A7" s="125" t="s">
        <v>0</v>
      </c>
      <c r="B7" s="125"/>
      <c r="C7" s="125"/>
      <c r="D7" s="125"/>
      <c r="E7" s="125"/>
      <c r="F7" s="125"/>
      <c r="G7" s="125"/>
      <c r="H7" s="125"/>
      <c r="I7" s="125"/>
    </row>
    <row r="8" spans="1:12" x14ac:dyDescent="0.2">
      <c r="A8" s="125" t="s">
        <v>154</v>
      </c>
      <c r="B8" s="125"/>
      <c r="C8" s="125"/>
      <c r="D8" s="125"/>
      <c r="E8" s="125"/>
      <c r="F8" s="125"/>
      <c r="G8" s="125"/>
      <c r="H8" s="125"/>
      <c r="I8" s="125"/>
    </row>
    <row r="9" spans="1:12" x14ac:dyDescent="0.2">
      <c r="A9" s="12" t="s">
        <v>1</v>
      </c>
    </row>
    <row r="10" spans="1:12" ht="90" customHeight="1" x14ac:dyDescent="0.2">
      <c r="A10" s="84" t="s">
        <v>25</v>
      </c>
      <c r="B10" s="84" t="s">
        <v>24</v>
      </c>
      <c r="C10" s="118" t="s">
        <v>2</v>
      </c>
      <c r="D10" s="119"/>
      <c r="E10" s="119"/>
      <c r="F10" s="119"/>
      <c r="G10" s="119"/>
      <c r="H10" s="120"/>
      <c r="I10" s="73" t="s">
        <v>28</v>
      </c>
    </row>
    <row r="11" spans="1:12" ht="73.5" customHeight="1" x14ac:dyDescent="0.2">
      <c r="A11" s="85"/>
      <c r="B11" s="100"/>
      <c r="C11" s="13" t="s">
        <v>3</v>
      </c>
      <c r="D11" s="14" t="s">
        <v>87</v>
      </c>
      <c r="E11" s="15" t="s">
        <v>88</v>
      </c>
      <c r="F11" s="14" t="s">
        <v>89</v>
      </c>
      <c r="G11" s="16" t="s">
        <v>90</v>
      </c>
      <c r="H11" s="16" t="s">
        <v>91</v>
      </c>
      <c r="I11" s="98"/>
    </row>
    <row r="12" spans="1:12" x14ac:dyDescent="0.2">
      <c r="A12" s="15">
        <v>1</v>
      </c>
      <c r="B12" s="15">
        <v>2</v>
      </c>
      <c r="C12" s="14">
        <v>3</v>
      </c>
      <c r="D12" s="17">
        <v>4</v>
      </c>
      <c r="E12" s="18">
        <v>5</v>
      </c>
      <c r="F12" s="19">
        <v>6</v>
      </c>
      <c r="G12" s="18">
        <v>7</v>
      </c>
      <c r="H12" s="18">
        <v>8</v>
      </c>
      <c r="I12" s="20">
        <v>9</v>
      </c>
    </row>
    <row r="13" spans="1:12" ht="28.5" x14ac:dyDescent="0.2">
      <c r="A13" s="21" t="s">
        <v>109</v>
      </c>
      <c r="B13" s="22" t="s">
        <v>4</v>
      </c>
      <c r="C13" s="23">
        <f>SUM(D13:H13)</f>
        <v>276497.05796000001</v>
      </c>
      <c r="D13" s="58">
        <f>D14+D15+D16+D17</f>
        <v>120537.08519</v>
      </c>
      <c r="E13" s="58">
        <f>E14+E15+E16+E17</f>
        <v>103913.97477</v>
      </c>
      <c r="F13" s="25">
        <f>F14+F15+F16+F17</f>
        <v>5179</v>
      </c>
      <c r="G13" s="25">
        <f>G14+G15+G16+G17</f>
        <v>19335</v>
      </c>
      <c r="H13" s="25">
        <f>H14+H15+H16+H17</f>
        <v>27531.998</v>
      </c>
      <c r="I13" s="20" t="s">
        <v>5</v>
      </c>
      <c r="J13" s="60"/>
    </row>
    <row r="14" spans="1:12" ht="24" customHeight="1" x14ac:dyDescent="0.2">
      <c r="A14" s="21" t="s">
        <v>110</v>
      </c>
      <c r="B14" s="22" t="s">
        <v>6</v>
      </c>
      <c r="C14" s="23">
        <f>SUM(D14:H14)</f>
        <v>0</v>
      </c>
      <c r="D14" s="24">
        <v>0</v>
      </c>
      <c r="E14" s="25">
        <v>0</v>
      </c>
      <c r="F14" s="25">
        <v>0</v>
      </c>
      <c r="G14" s="25">
        <v>0</v>
      </c>
      <c r="H14" s="25">
        <v>0</v>
      </c>
      <c r="I14" s="20" t="s">
        <v>5</v>
      </c>
      <c r="J14" s="60"/>
    </row>
    <row r="15" spans="1:12" ht="24" customHeight="1" x14ac:dyDescent="0.2">
      <c r="A15" s="21" t="s">
        <v>111</v>
      </c>
      <c r="B15" s="22" t="s">
        <v>7</v>
      </c>
      <c r="C15" s="23">
        <f>SUM(D15:H15)</f>
        <v>39312.692999999999</v>
      </c>
      <c r="D15" s="23">
        <f t="shared" ref="D15:H16" si="0">D28</f>
        <v>39312.692999999999</v>
      </c>
      <c r="E15" s="25">
        <f t="shared" si="0"/>
        <v>0</v>
      </c>
      <c r="F15" s="25">
        <f t="shared" si="0"/>
        <v>0</v>
      </c>
      <c r="G15" s="25">
        <f t="shared" si="0"/>
        <v>0</v>
      </c>
      <c r="H15" s="25">
        <f t="shared" si="0"/>
        <v>0</v>
      </c>
      <c r="I15" s="20" t="s">
        <v>5</v>
      </c>
      <c r="J15" s="60"/>
    </row>
    <row r="16" spans="1:12" ht="24" customHeight="1" x14ac:dyDescent="0.2">
      <c r="A16" s="21" t="s">
        <v>112</v>
      </c>
      <c r="B16" s="22" t="s">
        <v>8</v>
      </c>
      <c r="C16" s="23">
        <f>SUM(D16:H16)</f>
        <v>237184.36496000001</v>
      </c>
      <c r="D16" s="24">
        <f>D29</f>
        <v>81224.392189999999</v>
      </c>
      <c r="E16" s="25">
        <f>E29</f>
        <v>103913.97477</v>
      </c>
      <c r="F16" s="25">
        <f t="shared" si="0"/>
        <v>5179</v>
      </c>
      <c r="G16" s="25">
        <f t="shared" si="0"/>
        <v>19335</v>
      </c>
      <c r="H16" s="25">
        <f t="shared" si="0"/>
        <v>27531.998</v>
      </c>
      <c r="I16" s="20" t="s">
        <v>5</v>
      </c>
      <c r="J16" s="60"/>
    </row>
    <row r="17" spans="1:10" ht="24" customHeight="1" x14ac:dyDescent="0.2">
      <c r="A17" s="21" t="s">
        <v>113</v>
      </c>
      <c r="B17" s="22" t="s">
        <v>9</v>
      </c>
      <c r="C17" s="24">
        <v>0</v>
      </c>
      <c r="D17" s="24">
        <v>0</v>
      </c>
      <c r="E17" s="25">
        <v>0</v>
      </c>
      <c r="F17" s="25">
        <v>0</v>
      </c>
      <c r="G17" s="25">
        <v>0</v>
      </c>
      <c r="H17" s="25">
        <v>0</v>
      </c>
      <c r="I17" s="20" t="s">
        <v>5</v>
      </c>
      <c r="J17" s="60"/>
    </row>
    <row r="18" spans="1:10" ht="24" customHeight="1" x14ac:dyDescent="0.2">
      <c r="A18" s="26" t="s">
        <v>30</v>
      </c>
      <c r="B18" s="22" t="s">
        <v>10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0" t="s">
        <v>5</v>
      </c>
      <c r="J18" s="60"/>
    </row>
    <row r="19" spans="1:10" ht="24" customHeight="1" x14ac:dyDescent="0.2">
      <c r="A19" s="26" t="s">
        <v>31</v>
      </c>
      <c r="B19" s="22" t="s">
        <v>6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0" t="s">
        <v>5</v>
      </c>
      <c r="J19" s="60"/>
    </row>
    <row r="20" spans="1:10" ht="24" customHeight="1" x14ac:dyDescent="0.2">
      <c r="A20" s="26" t="s">
        <v>32</v>
      </c>
      <c r="B20" s="22" t="s">
        <v>7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0" t="s">
        <v>5</v>
      </c>
      <c r="J20" s="60"/>
    </row>
    <row r="21" spans="1:10" ht="23.25" customHeight="1" x14ac:dyDescent="0.2">
      <c r="A21" s="21" t="s">
        <v>114</v>
      </c>
      <c r="B21" s="22" t="s">
        <v>12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0" t="s">
        <v>5</v>
      </c>
      <c r="J21" s="60"/>
    </row>
    <row r="22" spans="1:10" ht="23.25" customHeight="1" x14ac:dyDescent="0.2">
      <c r="A22" s="21" t="s">
        <v>115</v>
      </c>
      <c r="B22" s="22" t="s">
        <v>9</v>
      </c>
      <c r="C22" s="27">
        <v>0</v>
      </c>
      <c r="D22" s="27">
        <v>0</v>
      </c>
      <c r="E22" s="28">
        <v>0</v>
      </c>
      <c r="F22" s="28">
        <v>0</v>
      </c>
      <c r="G22" s="28">
        <v>0</v>
      </c>
      <c r="H22" s="28">
        <v>0</v>
      </c>
      <c r="I22" s="20" t="s">
        <v>5</v>
      </c>
      <c r="J22" s="60"/>
    </row>
    <row r="23" spans="1:10" ht="89.25" customHeight="1" x14ac:dyDescent="0.2">
      <c r="A23" s="84" t="s">
        <v>25</v>
      </c>
      <c r="B23" s="84" t="s">
        <v>24</v>
      </c>
      <c r="C23" s="101" t="s">
        <v>2</v>
      </c>
      <c r="D23" s="102"/>
      <c r="E23" s="102"/>
      <c r="F23" s="102"/>
      <c r="G23" s="102"/>
      <c r="H23" s="103"/>
      <c r="I23" s="73" t="s">
        <v>28</v>
      </c>
      <c r="J23" s="60"/>
    </row>
    <row r="24" spans="1:10" ht="53.25" customHeight="1" x14ac:dyDescent="0.2">
      <c r="A24" s="85"/>
      <c r="B24" s="100"/>
      <c r="C24" s="29" t="s">
        <v>3</v>
      </c>
      <c r="D24" s="15" t="s">
        <v>87</v>
      </c>
      <c r="E24" s="15" t="s">
        <v>88</v>
      </c>
      <c r="F24" s="15" t="s">
        <v>89</v>
      </c>
      <c r="G24" s="16" t="s">
        <v>90</v>
      </c>
      <c r="H24" s="16" t="s">
        <v>91</v>
      </c>
      <c r="I24" s="98"/>
      <c r="J24" s="60"/>
    </row>
    <row r="25" spans="1:10" x14ac:dyDescent="0.2">
      <c r="A25" s="15">
        <v>1</v>
      </c>
      <c r="B25" s="15">
        <v>2</v>
      </c>
      <c r="C25" s="14">
        <v>3</v>
      </c>
      <c r="D25" s="17">
        <v>4</v>
      </c>
      <c r="E25" s="18">
        <v>5</v>
      </c>
      <c r="F25" s="19">
        <v>6</v>
      </c>
      <c r="G25" s="18">
        <v>7</v>
      </c>
      <c r="H25" s="18">
        <v>8</v>
      </c>
      <c r="I25" s="20">
        <v>9</v>
      </c>
      <c r="J25" s="60"/>
    </row>
    <row r="26" spans="1:10" ht="48" customHeight="1" x14ac:dyDescent="0.2">
      <c r="A26" s="21" t="s">
        <v>116</v>
      </c>
      <c r="B26" s="22" t="s">
        <v>13</v>
      </c>
      <c r="C26" s="30">
        <f>SUM(D26:H26)</f>
        <v>276497.05796000001</v>
      </c>
      <c r="D26" s="30">
        <f>D27+D28+D29+D30</f>
        <v>120537.08519</v>
      </c>
      <c r="E26" s="31">
        <f>E27+E28+E29+E30</f>
        <v>103913.97477</v>
      </c>
      <c r="F26" s="31">
        <f t="shared" ref="F26:H26" si="1">F27+F28+F29+F30</f>
        <v>5179</v>
      </c>
      <c r="G26" s="31">
        <f t="shared" si="1"/>
        <v>19335</v>
      </c>
      <c r="H26" s="31">
        <f t="shared" si="1"/>
        <v>27531.998</v>
      </c>
      <c r="I26" s="20" t="s">
        <v>5</v>
      </c>
      <c r="J26" s="60"/>
    </row>
    <row r="27" spans="1:10" ht="23.25" customHeight="1" x14ac:dyDescent="0.2">
      <c r="A27" s="21" t="s">
        <v>117</v>
      </c>
      <c r="B27" s="22" t="s">
        <v>6</v>
      </c>
      <c r="C27" s="30">
        <f t="shared" ref="C27:C29" si="2">SUM(D27:H27)</f>
        <v>0</v>
      </c>
      <c r="D27" s="30">
        <v>0</v>
      </c>
      <c r="E27" s="28">
        <f t="shared" ref="E27:F29" si="3">E34+E65</f>
        <v>0</v>
      </c>
      <c r="F27" s="28">
        <f t="shared" si="3"/>
        <v>0</v>
      </c>
      <c r="G27" s="31">
        <v>0</v>
      </c>
      <c r="H27" s="31">
        <v>0</v>
      </c>
      <c r="I27" s="20" t="s">
        <v>5</v>
      </c>
      <c r="J27" s="60"/>
    </row>
    <row r="28" spans="1:10" ht="23.25" customHeight="1" x14ac:dyDescent="0.2">
      <c r="A28" s="21" t="s">
        <v>118</v>
      </c>
      <c r="B28" s="22" t="s">
        <v>14</v>
      </c>
      <c r="C28" s="30">
        <f t="shared" si="2"/>
        <v>39312.692999999999</v>
      </c>
      <c r="D28" s="30">
        <f>D35+D66</f>
        <v>39312.692999999999</v>
      </c>
      <c r="E28" s="28">
        <f t="shared" si="3"/>
        <v>0</v>
      </c>
      <c r="F28" s="28">
        <f t="shared" si="3"/>
        <v>0</v>
      </c>
      <c r="G28" s="28">
        <f>G35+G66</f>
        <v>0</v>
      </c>
      <c r="H28" s="28">
        <f>H35+H66</f>
        <v>0</v>
      </c>
      <c r="I28" s="20" t="s">
        <v>5</v>
      </c>
      <c r="J28" s="60"/>
    </row>
    <row r="29" spans="1:10" ht="23.25" customHeight="1" x14ac:dyDescent="0.2">
      <c r="A29" s="21" t="s">
        <v>119</v>
      </c>
      <c r="B29" s="22" t="s">
        <v>12</v>
      </c>
      <c r="C29" s="30">
        <f t="shared" si="2"/>
        <v>237184.36496000001</v>
      </c>
      <c r="D29" s="27">
        <f>D36+D67</f>
        <v>81224.392189999999</v>
      </c>
      <c r="E29" s="28">
        <f t="shared" si="3"/>
        <v>103913.97477</v>
      </c>
      <c r="F29" s="28">
        <f t="shared" si="3"/>
        <v>5179</v>
      </c>
      <c r="G29" s="28">
        <f>G36+G67</f>
        <v>19335</v>
      </c>
      <c r="H29" s="28">
        <f>H36+H67</f>
        <v>27531.998</v>
      </c>
      <c r="I29" s="20" t="s">
        <v>5</v>
      </c>
      <c r="J29" s="60"/>
    </row>
    <row r="30" spans="1:10" ht="23.25" customHeight="1" x14ac:dyDescent="0.2">
      <c r="A30" s="21" t="s">
        <v>120</v>
      </c>
      <c r="B30" s="22" t="s">
        <v>9</v>
      </c>
      <c r="C30" s="27">
        <v>0</v>
      </c>
      <c r="D30" s="27">
        <v>0</v>
      </c>
      <c r="E30" s="28">
        <v>0</v>
      </c>
      <c r="F30" s="28">
        <v>0</v>
      </c>
      <c r="G30" s="28">
        <v>0</v>
      </c>
      <c r="H30" s="28">
        <v>0</v>
      </c>
      <c r="I30" s="20" t="s">
        <v>5</v>
      </c>
      <c r="J30" s="60"/>
    </row>
    <row r="31" spans="1:10" x14ac:dyDescent="0.2">
      <c r="A31" s="21" t="s">
        <v>121</v>
      </c>
      <c r="B31" s="121" t="s">
        <v>143</v>
      </c>
      <c r="C31" s="121"/>
      <c r="D31" s="121"/>
      <c r="E31" s="121"/>
      <c r="F31" s="121"/>
      <c r="G31" s="121"/>
      <c r="H31" s="32"/>
      <c r="I31" s="20"/>
      <c r="J31" s="60"/>
    </row>
    <row r="32" spans="1:10" ht="38.25" customHeight="1" x14ac:dyDescent="0.2">
      <c r="A32" s="21" t="s">
        <v>122</v>
      </c>
      <c r="B32" s="122" t="s">
        <v>155</v>
      </c>
      <c r="C32" s="123"/>
      <c r="D32" s="123"/>
      <c r="E32" s="123"/>
      <c r="F32" s="123"/>
      <c r="G32" s="123"/>
      <c r="H32" s="123"/>
      <c r="I32" s="123"/>
      <c r="J32" s="60"/>
    </row>
    <row r="33" spans="1:10" ht="33.75" customHeight="1" x14ac:dyDescent="0.2">
      <c r="A33" s="33" t="s">
        <v>123</v>
      </c>
      <c r="B33" s="34" t="s">
        <v>26</v>
      </c>
      <c r="C33" s="25">
        <f>C34+C35+C36+C37</f>
        <v>148427.22643000001</v>
      </c>
      <c r="D33" s="25">
        <f t="shared" ref="D33:F33" si="4">D34+D35+D36+D37</f>
        <v>57444.922789999997</v>
      </c>
      <c r="E33" s="25">
        <f t="shared" si="4"/>
        <v>70785.305640000006</v>
      </c>
      <c r="F33" s="25">
        <f t="shared" si="4"/>
        <v>0</v>
      </c>
      <c r="G33" s="25">
        <f>G34+G35+G36+G37</f>
        <v>6000</v>
      </c>
      <c r="H33" s="25">
        <f>H34+H35+H36+H37</f>
        <v>14196.998</v>
      </c>
      <c r="I33" s="20" t="s">
        <v>5</v>
      </c>
      <c r="J33" s="60"/>
    </row>
    <row r="34" spans="1:10" ht="23.25" customHeight="1" x14ac:dyDescent="0.2">
      <c r="A34" s="21" t="s">
        <v>124</v>
      </c>
      <c r="B34" s="22" t="s">
        <v>6</v>
      </c>
      <c r="C34" s="23">
        <v>0</v>
      </c>
      <c r="D34" s="23">
        <v>0</v>
      </c>
      <c r="E34" s="25">
        <v>0</v>
      </c>
      <c r="F34" s="25">
        <v>0</v>
      </c>
      <c r="G34" s="25">
        <v>0</v>
      </c>
      <c r="H34" s="25">
        <v>0</v>
      </c>
      <c r="I34" s="20" t="s">
        <v>5</v>
      </c>
      <c r="J34" s="60"/>
    </row>
    <row r="35" spans="1:10" ht="23.25" customHeight="1" x14ac:dyDescent="0.2">
      <c r="A35" s="21" t="s">
        <v>125</v>
      </c>
      <c r="B35" s="22" t="s">
        <v>11</v>
      </c>
      <c r="C35" s="23">
        <f>D35+E35+F35+G35+H35</f>
        <v>0</v>
      </c>
      <c r="D35" s="23">
        <v>0</v>
      </c>
      <c r="E35" s="25">
        <f>E48</f>
        <v>0</v>
      </c>
      <c r="F35" s="25">
        <v>0</v>
      </c>
      <c r="G35" s="25">
        <v>0</v>
      </c>
      <c r="H35" s="25">
        <v>0</v>
      </c>
      <c r="I35" s="20" t="s">
        <v>5</v>
      </c>
      <c r="J35" s="60"/>
    </row>
    <row r="36" spans="1:10" ht="23.25" customHeight="1" x14ac:dyDescent="0.2">
      <c r="A36" s="21" t="s">
        <v>126</v>
      </c>
      <c r="B36" s="22" t="s">
        <v>8</v>
      </c>
      <c r="C36" s="23">
        <f>C49+C41</f>
        <v>148427.22643000001</v>
      </c>
      <c r="D36" s="23">
        <f>D49+D41</f>
        <v>57444.922789999997</v>
      </c>
      <c r="E36" s="23">
        <f t="shared" ref="E36:H36" si="5">E49+E41</f>
        <v>70785.305640000006</v>
      </c>
      <c r="F36" s="23">
        <f t="shared" si="5"/>
        <v>0</v>
      </c>
      <c r="G36" s="23">
        <f t="shared" si="5"/>
        <v>6000</v>
      </c>
      <c r="H36" s="23">
        <f t="shared" si="5"/>
        <v>14196.998</v>
      </c>
      <c r="I36" s="20" t="s">
        <v>5</v>
      </c>
      <c r="J36" s="60"/>
    </row>
    <row r="37" spans="1:10" ht="23.25" customHeight="1" x14ac:dyDescent="0.2">
      <c r="A37" s="21" t="s">
        <v>127</v>
      </c>
      <c r="B37" s="22" t="s">
        <v>9</v>
      </c>
      <c r="C37" s="24">
        <v>0</v>
      </c>
      <c r="D37" s="24">
        <v>0</v>
      </c>
      <c r="E37" s="25">
        <v>0</v>
      </c>
      <c r="F37" s="25">
        <v>0</v>
      </c>
      <c r="G37" s="25">
        <v>0</v>
      </c>
      <c r="H37" s="25">
        <v>0</v>
      </c>
      <c r="I37" s="20" t="s">
        <v>5</v>
      </c>
      <c r="J37" s="60"/>
    </row>
    <row r="38" spans="1:10" ht="44.25" customHeight="1" x14ac:dyDescent="0.2">
      <c r="A38" s="21" t="s">
        <v>128</v>
      </c>
      <c r="B38" s="22" t="s">
        <v>10</v>
      </c>
      <c r="C38" s="27">
        <v>0</v>
      </c>
      <c r="D38" s="27">
        <v>0</v>
      </c>
      <c r="E38" s="28">
        <v>0</v>
      </c>
      <c r="F38" s="28">
        <v>0</v>
      </c>
      <c r="G38" s="28">
        <v>0</v>
      </c>
      <c r="H38" s="28">
        <v>0</v>
      </c>
      <c r="I38" s="20" t="s">
        <v>5</v>
      </c>
      <c r="J38" s="60"/>
    </row>
    <row r="39" spans="1:10" ht="23.25" customHeight="1" x14ac:dyDescent="0.2">
      <c r="A39" s="21" t="s">
        <v>129</v>
      </c>
      <c r="B39" s="22" t="s">
        <v>6</v>
      </c>
      <c r="C39" s="27">
        <v>0</v>
      </c>
      <c r="D39" s="27">
        <v>0</v>
      </c>
      <c r="E39" s="28">
        <v>0</v>
      </c>
      <c r="F39" s="28">
        <v>0</v>
      </c>
      <c r="G39" s="28">
        <v>0</v>
      </c>
      <c r="H39" s="28">
        <v>0</v>
      </c>
      <c r="I39" s="20" t="s">
        <v>5</v>
      </c>
      <c r="J39" s="60"/>
    </row>
    <row r="40" spans="1:10" ht="23.25" customHeight="1" x14ac:dyDescent="0.2">
      <c r="A40" s="21" t="s">
        <v>130</v>
      </c>
      <c r="B40" s="22" t="s">
        <v>11</v>
      </c>
      <c r="C40" s="27">
        <v>0</v>
      </c>
      <c r="D40" s="27">
        <v>0</v>
      </c>
      <c r="E40" s="28">
        <v>0</v>
      </c>
      <c r="F40" s="28">
        <v>0</v>
      </c>
      <c r="G40" s="28">
        <v>0</v>
      </c>
      <c r="H40" s="28">
        <v>0</v>
      </c>
      <c r="I40" s="20" t="s">
        <v>5</v>
      </c>
      <c r="J40" s="60"/>
    </row>
    <row r="41" spans="1:10" ht="23.25" customHeight="1" x14ac:dyDescent="0.2">
      <c r="A41" s="21" t="s">
        <v>131</v>
      </c>
      <c r="B41" s="22" t="s">
        <v>12</v>
      </c>
      <c r="C41" s="27">
        <v>0</v>
      </c>
      <c r="D41" s="27">
        <v>0</v>
      </c>
      <c r="E41" s="28">
        <v>0</v>
      </c>
      <c r="F41" s="28">
        <v>0</v>
      </c>
      <c r="G41" s="28">
        <v>0</v>
      </c>
      <c r="H41" s="28">
        <v>0</v>
      </c>
      <c r="I41" s="20" t="s">
        <v>5</v>
      </c>
      <c r="J41" s="60"/>
    </row>
    <row r="42" spans="1:10" ht="23.25" customHeight="1" x14ac:dyDescent="0.2">
      <c r="A42" s="21" t="s">
        <v>132</v>
      </c>
      <c r="B42" s="22" t="s">
        <v>9</v>
      </c>
      <c r="C42" s="27">
        <v>0</v>
      </c>
      <c r="D42" s="27">
        <v>0</v>
      </c>
      <c r="E42" s="28">
        <v>0</v>
      </c>
      <c r="F42" s="28">
        <v>0</v>
      </c>
      <c r="G42" s="28">
        <v>0</v>
      </c>
      <c r="H42" s="28">
        <v>0</v>
      </c>
      <c r="I42" s="20" t="s">
        <v>5</v>
      </c>
      <c r="J42" s="60"/>
    </row>
    <row r="43" spans="1:10" ht="74.25" customHeight="1" x14ac:dyDescent="0.2">
      <c r="A43" s="84" t="s">
        <v>25</v>
      </c>
      <c r="B43" s="84" t="s">
        <v>24</v>
      </c>
      <c r="C43" s="101" t="s">
        <v>2</v>
      </c>
      <c r="D43" s="102"/>
      <c r="E43" s="102"/>
      <c r="F43" s="102"/>
      <c r="G43" s="102"/>
      <c r="H43" s="103"/>
      <c r="I43" s="73" t="s">
        <v>29</v>
      </c>
      <c r="J43" s="60"/>
    </row>
    <row r="44" spans="1:10" ht="32.25" customHeight="1" x14ac:dyDescent="0.2">
      <c r="A44" s="85"/>
      <c r="B44" s="100"/>
      <c r="C44" s="29" t="s">
        <v>3</v>
      </c>
      <c r="D44" s="15" t="s">
        <v>87</v>
      </c>
      <c r="E44" s="15" t="s">
        <v>88</v>
      </c>
      <c r="F44" s="15" t="s">
        <v>89</v>
      </c>
      <c r="G44" s="16" t="s">
        <v>90</v>
      </c>
      <c r="H44" s="16" t="s">
        <v>91</v>
      </c>
      <c r="I44" s="98"/>
      <c r="J44" s="60"/>
    </row>
    <row r="45" spans="1:10" x14ac:dyDescent="0.2">
      <c r="A45" s="15">
        <v>1</v>
      </c>
      <c r="B45" s="15">
        <v>2</v>
      </c>
      <c r="C45" s="14">
        <v>3</v>
      </c>
      <c r="D45" s="17">
        <v>4</v>
      </c>
      <c r="E45" s="18">
        <v>5</v>
      </c>
      <c r="F45" s="19">
        <v>6</v>
      </c>
      <c r="G45" s="18">
        <v>7</v>
      </c>
      <c r="H45" s="18">
        <v>8</v>
      </c>
      <c r="I45" s="20">
        <v>9</v>
      </c>
      <c r="J45" s="60"/>
    </row>
    <row r="46" spans="1:10" ht="29.25" customHeight="1" x14ac:dyDescent="0.2">
      <c r="A46" s="21" t="s">
        <v>133</v>
      </c>
      <c r="B46" s="22" t="s">
        <v>15</v>
      </c>
      <c r="C46" s="28">
        <f>C47+C48+C49+C50</f>
        <v>148427.22643000001</v>
      </c>
      <c r="D46" s="28">
        <f t="shared" ref="D46:E46" si="6">D47+D48+D49+D50</f>
        <v>57444.922789999997</v>
      </c>
      <c r="E46" s="28">
        <f t="shared" si="6"/>
        <v>70785.305640000006</v>
      </c>
      <c r="F46" s="28">
        <f>F47+F48+F49+E50</f>
        <v>0</v>
      </c>
      <c r="G46" s="28">
        <f>G47+G48+G49+G50</f>
        <v>6000</v>
      </c>
      <c r="H46" s="28">
        <f>H47+H48+H49+H50</f>
        <v>14196.998</v>
      </c>
      <c r="I46" s="20" t="s">
        <v>5</v>
      </c>
      <c r="J46" s="60"/>
    </row>
    <row r="47" spans="1:10" ht="24" customHeight="1" x14ac:dyDescent="0.2">
      <c r="A47" s="21" t="s">
        <v>134</v>
      </c>
      <c r="B47" s="22" t="s">
        <v>6</v>
      </c>
      <c r="C47" s="27">
        <v>0</v>
      </c>
      <c r="D47" s="27">
        <v>0</v>
      </c>
      <c r="E47" s="28">
        <v>0</v>
      </c>
      <c r="F47" s="43">
        <v>0</v>
      </c>
      <c r="G47" s="28">
        <v>0</v>
      </c>
      <c r="H47" s="28">
        <v>0</v>
      </c>
      <c r="I47" s="20" t="s">
        <v>5</v>
      </c>
      <c r="J47" s="60"/>
    </row>
    <row r="48" spans="1:10" ht="24" customHeight="1" x14ac:dyDescent="0.2">
      <c r="A48" s="21" t="s">
        <v>135</v>
      </c>
      <c r="B48" s="22" t="s">
        <v>11</v>
      </c>
      <c r="C48" s="27">
        <f>D48+E48+F48+G48+H48</f>
        <v>0</v>
      </c>
      <c r="D48" s="27">
        <v>0</v>
      </c>
      <c r="E48" s="28">
        <v>0</v>
      </c>
      <c r="F48" s="28">
        <v>0</v>
      </c>
      <c r="G48" s="28">
        <v>0</v>
      </c>
      <c r="H48" s="28">
        <v>0</v>
      </c>
      <c r="I48" s="20" t="s">
        <v>5</v>
      </c>
      <c r="J48" s="60"/>
    </row>
    <row r="49" spans="1:10" ht="24" customHeight="1" x14ac:dyDescent="0.2">
      <c r="A49" s="21" t="s">
        <v>136</v>
      </c>
      <c r="B49" s="22" t="s">
        <v>12</v>
      </c>
      <c r="C49" s="27">
        <f>D49+E49+F49+G49+H49</f>
        <v>148427.22643000001</v>
      </c>
      <c r="D49" s="27">
        <f>D61+D55</f>
        <v>57444.922789999997</v>
      </c>
      <c r="E49" s="28">
        <f>E61+E55</f>
        <v>70785.305640000006</v>
      </c>
      <c r="F49" s="28">
        <v>0</v>
      </c>
      <c r="G49" s="28">
        <f>G61+G55</f>
        <v>6000</v>
      </c>
      <c r="H49" s="28">
        <f>H61+H55</f>
        <v>14196.998</v>
      </c>
      <c r="I49" s="20" t="s">
        <v>5</v>
      </c>
      <c r="J49" s="60"/>
    </row>
    <row r="50" spans="1:10" ht="24" customHeight="1" x14ac:dyDescent="0.2">
      <c r="A50" s="21" t="s">
        <v>137</v>
      </c>
      <c r="B50" s="34" t="s">
        <v>9</v>
      </c>
      <c r="C50" s="27">
        <v>0</v>
      </c>
      <c r="D50" s="27">
        <v>0</v>
      </c>
      <c r="E50" s="28">
        <v>0</v>
      </c>
      <c r="F50" s="28">
        <v>0</v>
      </c>
      <c r="G50" s="28">
        <v>0</v>
      </c>
      <c r="H50" s="28">
        <v>0</v>
      </c>
      <c r="I50" s="20" t="s">
        <v>5</v>
      </c>
      <c r="J50" s="60"/>
    </row>
    <row r="51" spans="1:10" ht="24" customHeight="1" x14ac:dyDescent="0.2">
      <c r="A51" s="94" t="s">
        <v>138</v>
      </c>
      <c r="B51" s="35" t="s">
        <v>16</v>
      </c>
      <c r="C51" s="95">
        <f t="shared" ref="C51" si="7">C53+C54+C55+C56</f>
        <v>138562.54381999999</v>
      </c>
      <c r="D51" s="95">
        <f>D53+D54+D55+D56</f>
        <v>50580.240180000001</v>
      </c>
      <c r="E51" s="95">
        <f>E53+E54+E55+E56</f>
        <v>69785.305640000006</v>
      </c>
      <c r="F51" s="111">
        <f t="shared" ref="F51:H51" si="8">F53+F54+F55+F56</f>
        <v>0</v>
      </c>
      <c r="G51" s="111">
        <f t="shared" si="8"/>
        <v>5000</v>
      </c>
      <c r="H51" s="111">
        <f t="shared" si="8"/>
        <v>13196.998</v>
      </c>
      <c r="I51" s="73">
        <v>4</v>
      </c>
      <c r="J51" s="60"/>
    </row>
    <row r="52" spans="1:10" ht="45" customHeight="1" x14ac:dyDescent="0.2">
      <c r="A52" s="94"/>
      <c r="B52" s="36" t="s">
        <v>160</v>
      </c>
      <c r="C52" s="95"/>
      <c r="D52" s="95"/>
      <c r="E52" s="95"/>
      <c r="F52" s="112"/>
      <c r="G52" s="112"/>
      <c r="H52" s="112"/>
      <c r="I52" s="98"/>
      <c r="J52" s="60"/>
    </row>
    <row r="53" spans="1:10" ht="25.5" customHeight="1" x14ac:dyDescent="0.2">
      <c r="A53" s="21" t="s">
        <v>139</v>
      </c>
      <c r="B53" s="22" t="s">
        <v>6</v>
      </c>
      <c r="C53" s="30">
        <f t="shared" ref="C53:C54" si="9">F53+D53+E53</f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98"/>
      <c r="J53" s="60"/>
    </row>
    <row r="54" spans="1:10" ht="25.5" customHeight="1" x14ac:dyDescent="0.2">
      <c r="A54" s="21" t="s">
        <v>140</v>
      </c>
      <c r="B54" s="22" t="s">
        <v>11</v>
      </c>
      <c r="C54" s="30">
        <f t="shared" si="9"/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98"/>
      <c r="J54" s="60"/>
    </row>
    <row r="55" spans="1:10" ht="25.5" customHeight="1" x14ac:dyDescent="0.2">
      <c r="A55" s="21" t="s">
        <v>141</v>
      </c>
      <c r="B55" s="22" t="s">
        <v>8</v>
      </c>
      <c r="C55" s="30">
        <f>F55+D55+E55+G55+H55</f>
        <v>138562.54381999999</v>
      </c>
      <c r="D55" s="28">
        <v>50580.240180000001</v>
      </c>
      <c r="E55" s="28">
        <v>69785.305640000006</v>
      </c>
      <c r="F55" s="28">
        <v>0</v>
      </c>
      <c r="G55" s="28">
        <v>5000</v>
      </c>
      <c r="H55" s="28">
        <v>13196.998</v>
      </c>
      <c r="I55" s="124"/>
      <c r="J55" s="60"/>
    </row>
    <row r="56" spans="1:10" ht="25.5" customHeight="1" x14ac:dyDescent="0.2">
      <c r="A56" s="21" t="s">
        <v>142</v>
      </c>
      <c r="B56" s="22" t="s">
        <v>9</v>
      </c>
      <c r="C56" s="27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104"/>
      <c r="J56" s="60"/>
    </row>
    <row r="57" spans="1:10" ht="24" customHeight="1" x14ac:dyDescent="0.2">
      <c r="A57" s="94" t="s">
        <v>46</v>
      </c>
      <c r="B57" s="35" t="s">
        <v>18</v>
      </c>
      <c r="C57" s="95">
        <f t="shared" ref="C57" si="10">C59+C60+C61+C62</f>
        <v>9864.6826099999998</v>
      </c>
      <c r="D57" s="95">
        <f>D59+D60+D61+D62</f>
        <v>6864.6826099999998</v>
      </c>
      <c r="E57" s="95">
        <f>E59+E60+E61+E62</f>
        <v>1000</v>
      </c>
      <c r="F57" s="95">
        <f>F59+F60+F61+F62</f>
        <v>0</v>
      </c>
      <c r="G57" s="95">
        <f>G59+G60+G61+G62</f>
        <v>1000</v>
      </c>
      <c r="H57" s="95">
        <f t="shared" ref="H57" si="11">H59+H60+H61+H62</f>
        <v>1000</v>
      </c>
      <c r="I57" s="116">
        <v>8.9</v>
      </c>
      <c r="J57" s="60"/>
    </row>
    <row r="58" spans="1:10" ht="20.25" customHeight="1" x14ac:dyDescent="0.2">
      <c r="A58" s="94"/>
      <c r="B58" s="36" t="s">
        <v>161</v>
      </c>
      <c r="C58" s="95"/>
      <c r="D58" s="95"/>
      <c r="E58" s="95"/>
      <c r="F58" s="95"/>
      <c r="G58" s="95"/>
      <c r="H58" s="95"/>
      <c r="I58" s="93"/>
      <c r="J58" s="60"/>
    </row>
    <row r="59" spans="1:10" ht="25.5" customHeight="1" x14ac:dyDescent="0.2">
      <c r="A59" s="21" t="s">
        <v>47</v>
      </c>
      <c r="B59" s="22" t="s">
        <v>6</v>
      </c>
      <c r="C59" s="27">
        <v>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67"/>
      <c r="J59" s="60"/>
    </row>
    <row r="60" spans="1:10" ht="25.5" customHeight="1" x14ac:dyDescent="0.2">
      <c r="A60" s="21" t="s">
        <v>48</v>
      </c>
      <c r="B60" s="22" t="s">
        <v>11</v>
      </c>
      <c r="C60" s="27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67"/>
      <c r="J60" s="60"/>
    </row>
    <row r="61" spans="1:10" ht="25.5" customHeight="1" x14ac:dyDescent="0.2">
      <c r="A61" s="21" t="s">
        <v>49</v>
      </c>
      <c r="B61" s="22" t="s">
        <v>8</v>
      </c>
      <c r="C61" s="30">
        <f>F61+D61+E61+G61+H61</f>
        <v>9864.6826099999998</v>
      </c>
      <c r="D61" s="27">
        <v>6864.6826099999998</v>
      </c>
      <c r="E61" s="27">
        <v>1000</v>
      </c>
      <c r="F61" s="27">
        <v>0</v>
      </c>
      <c r="G61" s="27">
        <v>1000</v>
      </c>
      <c r="H61" s="27">
        <v>1000</v>
      </c>
      <c r="I61" s="68"/>
      <c r="J61" s="60"/>
    </row>
    <row r="62" spans="1:10" ht="25.5" customHeight="1" x14ac:dyDescent="0.2">
      <c r="A62" s="21" t="s">
        <v>50</v>
      </c>
      <c r="B62" s="22" t="s">
        <v>9</v>
      </c>
      <c r="C62" s="27">
        <v>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68"/>
      <c r="J62" s="60"/>
    </row>
    <row r="63" spans="1:10" ht="27.75" customHeight="1" x14ac:dyDescent="0.2">
      <c r="A63" s="21" t="s">
        <v>51</v>
      </c>
      <c r="B63" s="108" t="s">
        <v>156</v>
      </c>
      <c r="C63" s="108"/>
      <c r="D63" s="108"/>
      <c r="E63" s="108"/>
      <c r="F63" s="108"/>
      <c r="G63" s="108"/>
      <c r="H63" s="108"/>
      <c r="I63" s="108"/>
      <c r="J63" s="60"/>
    </row>
    <row r="64" spans="1:10" ht="38.25" customHeight="1" x14ac:dyDescent="0.2">
      <c r="A64" s="21" t="s">
        <v>52</v>
      </c>
      <c r="B64" s="22" t="s">
        <v>27</v>
      </c>
      <c r="C64" s="24">
        <f>SUM(D64:H64)</f>
        <v>128069.83153</v>
      </c>
      <c r="D64" s="24">
        <f>D65+D66+D67+D68</f>
        <v>63092.162400000001</v>
      </c>
      <c r="E64" s="58">
        <f t="shared" ref="E64:H64" si="12">E65+E66+E67+E68</f>
        <v>33128.669130000002</v>
      </c>
      <c r="F64" s="24">
        <f t="shared" si="12"/>
        <v>5179</v>
      </c>
      <c r="G64" s="24">
        <f t="shared" si="12"/>
        <v>13335</v>
      </c>
      <c r="H64" s="24">
        <f t="shared" si="12"/>
        <v>13335</v>
      </c>
      <c r="I64" s="20" t="s">
        <v>5</v>
      </c>
      <c r="J64" s="60"/>
    </row>
    <row r="65" spans="1:10" ht="23.25" customHeight="1" x14ac:dyDescent="0.2">
      <c r="A65" s="21" t="s">
        <v>53</v>
      </c>
      <c r="B65" s="22" t="s">
        <v>6</v>
      </c>
      <c r="C65" s="23">
        <v>0</v>
      </c>
      <c r="D65" s="23">
        <v>0</v>
      </c>
      <c r="E65" s="37">
        <v>0</v>
      </c>
      <c r="F65" s="37">
        <v>0</v>
      </c>
      <c r="G65" s="37">
        <v>0</v>
      </c>
      <c r="H65" s="37">
        <v>0</v>
      </c>
      <c r="I65" s="20" t="s">
        <v>5</v>
      </c>
      <c r="J65" s="60"/>
    </row>
    <row r="66" spans="1:10" ht="23.25" customHeight="1" x14ac:dyDescent="0.2">
      <c r="A66" s="21" t="s">
        <v>54</v>
      </c>
      <c r="B66" s="22" t="s">
        <v>17</v>
      </c>
      <c r="C66" s="24">
        <f>SUM(D66:G66)</f>
        <v>39312.692999999999</v>
      </c>
      <c r="D66" s="23">
        <f t="shared" ref="D66:H67" si="13">D76</f>
        <v>39312.692999999999</v>
      </c>
      <c r="E66" s="37">
        <f t="shared" si="13"/>
        <v>0</v>
      </c>
      <c r="F66" s="37">
        <f t="shared" si="13"/>
        <v>0</v>
      </c>
      <c r="G66" s="37">
        <f t="shared" si="13"/>
        <v>0</v>
      </c>
      <c r="H66" s="37">
        <f t="shared" si="13"/>
        <v>0</v>
      </c>
      <c r="I66" s="20" t="s">
        <v>5</v>
      </c>
      <c r="J66" s="60"/>
    </row>
    <row r="67" spans="1:10" ht="23.25" customHeight="1" x14ac:dyDescent="0.2">
      <c r="A67" s="21" t="s">
        <v>55</v>
      </c>
      <c r="B67" s="22" t="s">
        <v>8</v>
      </c>
      <c r="C67" s="23">
        <f>SUM(D67:H67)</f>
        <v>88757.138529999997</v>
      </c>
      <c r="D67" s="23">
        <f>D77</f>
        <v>23779.469399999998</v>
      </c>
      <c r="E67" s="37">
        <f t="shared" si="13"/>
        <v>33128.669130000002</v>
      </c>
      <c r="F67" s="37">
        <f t="shared" si="13"/>
        <v>5179</v>
      </c>
      <c r="G67" s="37">
        <f t="shared" si="13"/>
        <v>13335</v>
      </c>
      <c r="H67" s="37">
        <f t="shared" si="13"/>
        <v>13335</v>
      </c>
      <c r="I67" s="20" t="s">
        <v>5</v>
      </c>
      <c r="J67" s="60"/>
    </row>
    <row r="68" spans="1:10" ht="23.25" customHeight="1" x14ac:dyDescent="0.2">
      <c r="A68" s="21" t="s">
        <v>56</v>
      </c>
      <c r="B68" s="22" t="s">
        <v>9</v>
      </c>
      <c r="C68" s="23">
        <f>SUM(D68:H68)</f>
        <v>0</v>
      </c>
      <c r="D68" s="23">
        <v>0</v>
      </c>
      <c r="E68" s="37">
        <v>0</v>
      </c>
      <c r="F68" s="37">
        <v>0</v>
      </c>
      <c r="G68" s="37">
        <v>0</v>
      </c>
      <c r="H68" s="37">
        <v>0</v>
      </c>
      <c r="I68" s="20" t="s">
        <v>5</v>
      </c>
      <c r="J68" s="60"/>
    </row>
    <row r="69" spans="1:10" ht="33.75" customHeight="1" x14ac:dyDescent="0.2">
      <c r="A69" s="21" t="s">
        <v>57</v>
      </c>
      <c r="B69" s="22" t="s">
        <v>10</v>
      </c>
      <c r="C69" s="23">
        <f t="shared" ref="C69:C78" si="14">SUM(D69:H69)</f>
        <v>0</v>
      </c>
      <c r="D69" s="30">
        <v>0</v>
      </c>
      <c r="E69" s="31">
        <v>0</v>
      </c>
      <c r="F69" s="31">
        <v>0</v>
      </c>
      <c r="G69" s="31">
        <v>0</v>
      </c>
      <c r="H69" s="31">
        <v>0</v>
      </c>
      <c r="I69" s="20" t="s">
        <v>5</v>
      </c>
      <c r="J69" s="60"/>
    </row>
    <row r="70" spans="1:10" ht="23.25" customHeight="1" x14ac:dyDescent="0.2">
      <c r="A70" s="21" t="s">
        <v>58</v>
      </c>
      <c r="B70" s="22" t="s">
        <v>6</v>
      </c>
      <c r="C70" s="23">
        <f t="shared" si="14"/>
        <v>0</v>
      </c>
      <c r="D70" s="30">
        <v>0</v>
      </c>
      <c r="E70" s="31">
        <v>0</v>
      </c>
      <c r="F70" s="31">
        <v>0</v>
      </c>
      <c r="G70" s="31">
        <v>0</v>
      </c>
      <c r="H70" s="31">
        <v>0</v>
      </c>
      <c r="I70" s="20" t="s">
        <v>5</v>
      </c>
      <c r="J70" s="60"/>
    </row>
    <row r="71" spans="1:10" ht="23.25" customHeight="1" x14ac:dyDescent="0.2">
      <c r="A71" s="21" t="s">
        <v>59</v>
      </c>
      <c r="B71" s="22" t="s">
        <v>11</v>
      </c>
      <c r="C71" s="23">
        <f t="shared" si="14"/>
        <v>0</v>
      </c>
      <c r="D71" s="30">
        <v>0</v>
      </c>
      <c r="E71" s="31">
        <v>0</v>
      </c>
      <c r="F71" s="31">
        <v>0</v>
      </c>
      <c r="G71" s="31">
        <v>0</v>
      </c>
      <c r="H71" s="31">
        <v>0</v>
      </c>
      <c r="I71" s="20" t="s">
        <v>5</v>
      </c>
      <c r="J71" s="60"/>
    </row>
    <row r="72" spans="1:10" ht="23.25" customHeight="1" x14ac:dyDescent="0.2">
      <c r="A72" s="21" t="s">
        <v>60</v>
      </c>
      <c r="B72" s="22" t="s">
        <v>12</v>
      </c>
      <c r="C72" s="23">
        <f t="shared" si="14"/>
        <v>0</v>
      </c>
      <c r="D72" s="30">
        <v>0</v>
      </c>
      <c r="E72" s="31">
        <v>0</v>
      </c>
      <c r="F72" s="31">
        <v>0</v>
      </c>
      <c r="G72" s="31">
        <v>0</v>
      </c>
      <c r="H72" s="31">
        <v>0</v>
      </c>
      <c r="I72" s="20" t="s">
        <v>5</v>
      </c>
      <c r="J72" s="60"/>
    </row>
    <row r="73" spans="1:10" ht="23.25" customHeight="1" x14ac:dyDescent="0.2">
      <c r="A73" s="21" t="s">
        <v>61</v>
      </c>
      <c r="B73" s="22" t="s">
        <v>9</v>
      </c>
      <c r="C73" s="23">
        <f t="shared" si="14"/>
        <v>0</v>
      </c>
      <c r="D73" s="30">
        <v>0</v>
      </c>
      <c r="E73" s="31">
        <v>0</v>
      </c>
      <c r="F73" s="31">
        <v>0</v>
      </c>
      <c r="G73" s="31">
        <v>0</v>
      </c>
      <c r="H73" s="31">
        <v>0</v>
      </c>
      <c r="I73" s="20" t="s">
        <v>5</v>
      </c>
      <c r="J73" s="60"/>
    </row>
    <row r="74" spans="1:10" ht="36" customHeight="1" x14ac:dyDescent="0.2">
      <c r="A74" s="21" t="s">
        <v>62</v>
      </c>
      <c r="B74" s="22" t="s">
        <v>15</v>
      </c>
      <c r="C74" s="23">
        <f t="shared" si="14"/>
        <v>128069.83153</v>
      </c>
      <c r="D74" s="27">
        <f>D75+D76+D77+D78</f>
        <v>63092.162400000001</v>
      </c>
      <c r="E74" s="28">
        <f t="shared" ref="E74:H74" si="15">E75+E76+E77+E78</f>
        <v>33128.669130000002</v>
      </c>
      <c r="F74" s="28">
        <f t="shared" si="15"/>
        <v>5179</v>
      </c>
      <c r="G74" s="28">
        <f t="shared" si="15"/>
        <v>13335</v>
      </c>
      <c r="H74" s="28">
        <f t="shared" si="15"/>
        <v>13335</v>
      </c>
      <c r="I74" s="20" t="s">
        <v>5</v>
      </c>
      <c r="J74" s="60"/>
    </row>
    <row r="75" spans="1:10" ht="24" customHeight="1" x14ac:dyDescent="0.2">
      <c r="A75" s="21" t="s">
        <v>63</v>
      </c>
      <c r="B75" s="22" t="s">
        <v>6</v>
      </c>
      <c r="C75" s="23">
        <f t="shared" si="14"/>
        <v>0</v>
      </c>
      <c r="D75" s="30">
        <v>0</v>
      </c>
      <c r="E75" s="31">
        <v>0</v>
      </c>
      <c r="F75" s="31">
        <v>0</v>
      </c>
      <c r="G75" s="31">
        <v>0</v>
      </c>
      <c r="H75" s="31">
        <v>0</v>
      </c>
      <c r="I75" s="20" t="s">
        <v>5</v>
      </c>
      <c r="J75" s="60"/>
    </row>
    <row r="76" spans="1:10" ht="24" customHeight="1" x14ac:dyDescent="0.2">
      <c r="A76" s="21" t="s">
        <v>64</v>
      </c>
      <c r="B76" s="22" t="s">
        <v>11</v>
      </c>
      <c r="C76" s="23">
        <f t="shared" si="14"/>
        <v>39312.692999999999</v>
      </c>
      <c r="D76" s="30">
        <f>D97+D103+D112+D118+D127+D136+D148</f>
        <v>39312.692999999999</v>
      </c>
      <c r="E76" s="30">
        <f t="shared" ref="E76:H76" si="16">E97+E103+E112+E118+E127+E136</f>
        <v>0</v>
      </c>
      <c r="F76" s="30">
        <f t="shared" si="16"/>
        <v>0</v>
      </c>
      <c r="G76" s="30">
        <f t="shared" si="16"/>
        <v>0</v>
      </c>
      <c r="H76" s="30">
        <f t="shared" si="16"/>
        <v>0</v>
      </c>
      <c r="I76" s="20" t="s">
        <v>5</v>
      </c>
      <c r="J76" s="60"/>
    </row>
    <row r="77" spans="1:10" ht="24" customHeight="1" x14ac:dyDescent="0.2">
      <c r="A77" s="38" t="s">
        <v>65</v>
      </c>
      <c r="B77" s="34" t="s">
        <v>12</v>
      </c>
      <c r="C77" s="23">
        <f t="shared" si="14"/>
        <v>88757.138529999997</v>
      </c>
      <c r="D77" s="39">
        <f>D98+D104+D113+D119+D128+D137+D86+D143+D92+D149</f>
        <v>23779.469399999998</v>
      </c>
      <c r="E77" s="39">
        <f>E98+E104+E113+E119+E128+E137+E86+E143+E92</f>
        <v>33128.669130000002</v>
      </c>
      <c r="F77" s="39">
        <f>F98+F104+F113+F119+F128+F137+F86+F143+F92</f>
        <v>5179</v>
      </c>
      <c r="G77" s="39">
        <f>G98+G104+G113+G119+G128+G137+G86+G143+G92</f>
        <v>13335</v>
      </c>
      <c r="H77" s="39">
        <f>H98+H104+H113+H119+H128+H137+H86+H143+H92</f>
        <v>13335</v>
      </c>
      <c r="I77" s="40" t="s">
        <v>5</v>
      </c>
      <c r="J77" s="60"/>
    </row>
    <row r="78" spans="1:10" ht="24" customHeight="1" x14ac:dyDescent="0.2">
      <c r="A78" s="21" t="s">
        <v>66</v>
      </c>
      <c r="B78" s="22" t="s">
        <v>9</v>
      </c>
      <c r="C78" s="23">
        <f t="shared" si="14"/>
        <v>0</v>
      </c>
      <c r="D78" s="27">
        <v>0</v>
      </c>
      <c r="E78" s="28">
        <v>0</v>
      </c>
      <c r="F78" s="28">
        <v>0</v>
      </c>
      <c r="G78" s="28">
        <v>0</v>
      </c>
      <c r="H78" s="28">
        <v>0</v>
      </c>
      <c r="I78" s="20" t="s">
        <v>5</v>
      </c>
      <c r="J78" s="60"/>
    </row>
    <row r="79" spans="1:10" ht="72" customHeight="1" x14ac:dyDescent="0.2">
      <c r="A79" s="85" t="s">
        <v>25</v>
      </c>
      <c r="B79" s="85" t="s">
        <v>24</v>
      </c>
      <c r="C79" s="101" t="s">
        <v>2</v>
      </c>
      <c r="D79" s="102"/>
      <c r="E79" s="102"/>
      <c r="F79" s="102"/>
      <c r="G79" s="102"/>
      <c r="H79" s="103"/>
      <c r="I79" s="98" t="s">
        <v>29</v>
      </c>
      <c r="J79" s="60"/>
    </row>
    <row r="80" spans="1:10" ht="40.5" customHeight="1" x14ac:dyDescent="0.2">
      <c r="A80" s="85"/>
      <c r="B80" s="100"/>
      <c r="C80" s="29" t="s">
        <v>3</v>
      </c>
      <c r="D80" s="15" t="s">
        <v>87</v>
      </c>
      <c r="E80" s="15" t="s">
        <v>88</v>
      </c>
      <c r="F80" s="15" t="s">
        <v>89</v>
      </c>
      <c r="G80" s="16" t="s">
        <v>90</v>
      </c>
      <c r="H80" s="16" t="s">
        <v>91</v>
      </c>
      <c r="I80" s="98"/>
      <c r="J80" s="60"/>
    </row>
    <row r="81" spans="1:11" x14ac:dyDescent="0.2">
      <c r="A81" s="15">
        <v>1</v>
      </c>
      <c r="B81" s="15">
        <v>2</v>
      </c>
      <c r="C81" s="14">
        <v>3</v>
      </c>
      <c r="D81" s="17">
        <v>4</v>
      </c>
      <c r="E81" s="18">
        <v>5</v>
      </c>
      <c r="F81" s="19">
        <v>6</v>
      </c>
      <c r="G81" s="18">
        <v>7</v>
      </c>
      <c r="H81" s="20">
        <v>8</v>
      </c>
      <c r="I81" s="20">
        <v>9</v>
      </c>
      <c r="J81" s="60"/>
    </row>
    <row r="82" spans="1:11" x14ac:dyDescent="0.2">
      <c r="A82" s="84" t="s">
        <v>38</v>
      </c>
      <c r="B82" s="35" t="s">
        <v>19</v>
      </c>
      <c r="C82" s="109">
        <f t="shared" ref="C82" si="17">C84+C85+C86</f>
        <v>1000</v>
      </c>
      <c r="D82" s="106">
        <f>D84+D85+D86+D87</f>
        <v>250</v>
      </c>
      <c r="E82" s="106">
        <f>E84+E85+E86+E87</f>
        <v>250</v>
      </c>
      <c r="F82" s="106">
        <f>F86+F87+F95+F94</f>
        <v>0</v>
      </c>
      <c r="G82" s="106">
        <f t="shared" ref="G82:H82" si="18">G86+G87+G95+G94</f>
        <v>250</v>
      </c>
      <c r="H82" s="106">
        <f t="shared" si="18"/>
        <v>250</v>
      </c>
      <c r="I82" s="73">
        <v>11</v>
      </c>
      <c r="J82" s="60"/>
    </row>
    <row r="83" spans="1:11" ht="98.25" customHeight="1" x14ac:dyDescent="0.2">
      <c r="A83" s="104"/>
      <c r="B83" s="36" t="s">
        <v>162</v>
      </c>
      <c r="C83" s="109"/>
      <c r="D83" s="107"/>
      <c r="E83" s="107"/>
      <c r="F83" s="107"/>
      <c r="G83" s="107"/>
      <c r="H83" s="107"/>
      <c r="I83" s="74"/>
      <c r="J83" s="60"/>
    </row>
    <row r="84" spans="1:11" ht="15" x14ac:dyDescent="0.2">
      <c r="A84" s="41" t="s">
        <v>67</v>
      </c>
      <c r="B84" s="22" t="s">
        <v>6</v>
      </c>
      <c r="C84" s="27">
        <v>0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69"/>
      <c r="J84" s="60"/>
    </row>
    <row r="85" spans="1:11" ht="15" x14ac:dyDescent="0.2">
      <c r="A85" s="41" t="s">
        <v>68</v>
      </c>
      <c r="B85" s="22" t="s">
        <v>11</v>
      </c>
      <c r="C85" s="27">
        <v>0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69"/>
      <c r="J85" s="60"/>
    </row>
    <row r="86" spans="1:11" ht="15" x14ac:dyDescent="0.2">
      <c r="A86" s="41" t="s">
        <v>69</v>
      </c>
      <c r="B86" s="34" t="s">
        <v>12</v>
      </c>
      <c r="C86" s="42">
        <f>D86+E86+F86+G86+H86</f>
        <v>1000</v>
      </c>
      <c r="D86" s="43">
        <v>250</v>
      </c>
      <c r="E86" s="62">
        <v>250</v>
      </c>
      <c r="F86" s="62">
        <v>0</v>
      </c>
      <c r="G86" s="62">
        <v>250</v>
      </c>
      <c r="H86" s="62">
        <v>250</v>
      </c>
      <c r="I86" s="69"/>
      <c r="J86" s="60"/>
    </row>
    <row r="87" spans="1:11" ht="15" x14ac:dyDescent="0.2">
      <c r="A87" s="41" t="s">
        <v>70</v>
      </c>
      <c r="B87" s="34" t="s">
        <v>9</v>
      </c>
      <c r="C87" s="27">
        <v>0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69"/>
      <c r="J87" s="60"/>
    </row>
    <row r="88" spans="1:11" x14ac:dyDescent="0.2">
      <c r="A88" s="49" t="s">
        <v>39</v>
      </c>
      <c r="B88" s="35" t="s">
        <v>86</v>
      </c>
      <c r="C88" s="113">
        <f>C91+C92+C93</f>
        <v>1750</v>
      </c>
      <c r="D88" s="106">
        <f>D90+D91+D92+D93</f>
        <v>500</v>
      </c>
      <c r="E88" s="106">
        <f t="shared" ref="E88:H88" si="19">E90+E91+E92+E93</f>
        <v>250</v>
      </c>
      <c r="F88" s="106">
        <f t="shared" si="19"/>
        <v>0</v>
      </c>
      <c r="G88" s="106">
        <f t="shared" si="19"/>
        <v>500</v>
      </c>
      <c r="H88" s="106">
        <f t="shared" si="19"/>
        <v>500</v>
      </c>
      <c r="I88" s="117">
        <v>13</v>
      </c>
      <c r="J88" s="60"/>
    </row>
    <row r="89" spans="1:11" ht="71.25" x14ac:dyDescent="0.2">
      <c r="A89" s="50"/>
      <c r="B89" s="36" t="s">
        <v>163</v>
      </c>
      <c r="C89" s="114"/>
      <c r="D89" s="81"/>
      <c r="E89" s="81"/>
      <c r="F89" s="81"/>
      <c r="G89" s="81"/>
      <c r="H89" s="81"/>
      <c r="I89" s="74"/>
      <c r="J89" s="60"/>
    </row>
    <row r="90" spans="1:11" ht="15" x14ac:dyDescent="0.2">
      <c r="A90" s="21" t="s">
        <v>40</v>
      </c>
      <c r="B90" s="22" t="s">
        <v>6</v>
      </c>
      <c r="C90" s="56">
        <f t="shared" ref="C90:C91" si="20">D90+E90+F90+G90+H90</f>
        <v>0</v>
      </c>
      <c r="D90" s="53">
        <v>0</v>
      </c>
      <c r="E90" s="54">
        <v>0</v>
      </c>
      <c r="F90" s="54">
        <v>0</v>
      </c>
      <c r="G90" s="54">
        <v>0</v>
      </c>
      <c r="H90" s="54">
        <v>0</v>
      </c>
      <c r="I90" s="70"/>
      <c r="J90" s="60"/>
    </row>
    <row r="91" spans="1:11" ht="15" x14ac:dyDescent="0.2">
      <c r="A91" s="21" t="s">
        <v>71</v>
      </c>
      <c r="B91" s="22" t="s">
        <v>11</v>
      </c>
      <c r="C91" s="56">
        <f t="shared" si="20"/>
        <v>0</v>
      </c>
      <c r="D91" s="59">
        <v>0</v>
      </c>
      <c r="E91" s="59">
        <v>0</v>
      </c>
      <c r="F91" s="59">
        <v>0</v>
      </c>
      <c r="G91" s="59">
        <v>0</v>
      </c>
      <c r="H91" s="59">
        <v>0</v>
      </c>
      <c r="I91" s="70"/>
      <c r="J91" s="60"/>
    </row>
    <row r="92" spans="1:11" ht="15" x14ac:dyDescent="0.2">
      <c r="A92" s="21" t="s">
        <v>72</v>
      </c>
      <c r="B92" s="34" t="s">
        <v>12</v>
      </c>
      <c r="C92" s="56">
        <f>D92+E92+F92+G92+H92</f>
        <v>1750</v>
      </c>
      <c r="D92" s="66">
        <v>500</v>
      </c>
      <c r="E92" s="66">
        <v>250</v>
      </c>
      <c r="F92" s="66">
        <v>0</v>
      </c>
      <c r="G92" s="66">
        <v>500</v>
      </c>
      <c r="H92" s="66">
        <v>500</v>
      </c>
      <c r="I92" s="70"/>
      <c r="J92" s="60"/>
    </row>
    <row r="93" spans="1:11" ht="15" x14ac:dyDescent="0.2">
      <c r="A93" s="21" t="s">
        <v>73</v>
      </c>
      <c r="B93" s="34" t="s">
        <v>9</v>
      </c>
      <c r="C93" s="56">
        <f>D93+E93+F93+G93+H93</f>
        <v>0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70"/>
      <c r="J93" s="60"/>
    </row>
    <row r="94" spans="1:11" ht="24.75" customHeight="1" x14ac:dyDescent="0.2">
      <c r="A94" s="94" t="s">
        <v>74</v>
      </c>
      <c r="B94" s="35" t="s">
        <v>20</v>
      </c>
      <c r="C94" s="115">
        <f>SUM(D94:H95)</f>
        <v>20546.453509999999</v>
      </c>
      <c r="D94" s="106">
        <f>D96+D97+D98+D99</f>
        <v>3970.9295000000002</v>
      </c>
      <c r="E94" s="106">
        <f>E96+E97+E99+E98</f>
        <v>16575.524010000001</v>
      </c>
      <c r="F94" s="106">
        <f t="shared" ref="F94:H94" si="21">F96+F97+F99</f>
        <v>0</v>
      </c>
      <c r="G94" s="111">
        <f t="shared" si="21"/>
        <v>0</v>
      </c>
      <c r="H94" s="111">
        <f t="shared" si="21"/>
        <v>0</v>
      </c>
      <c r="I94" s="73" t="s">
        <v>158</v>
      </c>
      <c r="J94" s="60"/>
    </row>
    <row r="95" spans="1:11" ht="30.75" customHeight="1" x14ac:dyDescent="0.2">
      <c r="A95" s="94"/>
      <c r="B95" s="48" t="s">
        <v>164</v>
      </c>
      <c r="C95" s="88"/>
      <c r="D95" s="107"/>
      <c r="E95" s="110"/>
      <c r="F95" s="110"/>
      <c r="G95" s="112"/>
      <c r="H95" s="112"/>
      <c r="I95" s="74"/>
      <c r="J95" s="60"/>
      <c r="K95" s="105"/>
    </row>
    <row r="96" spans="1:11" ht="24" customHeight="1" x14ac:dyDescent="0.2">
      <c r="A96" s="21" t="s">
        <v>41</v>
      </c>
      <c r="B96" s="22" t="s">
        <v>6</v>
      </c>
      <c r="C96" s="27">
        <v>0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69"/>
      <c r="J96" s="60"/>
      <c r="K96" s="105"/>
    </row>
    <row r="97" spans="1:10" ht="24" customHeight="1" x14ac:dyDescent="0.2">
      <c r="A97" s="21" t="s">
        <v>75</v>
      </c>
      <c r="B97" s="22" t="s">
        <v>11</v>
      </c>
      <c r="C97" s="56">
        <f>D97+E97+F97+G97+H97</f>
        <v>0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69"/>
      <c r="J97" s="60"/>
    </row>
    <row r="98" spans="1:10" ht="19.5" customHeight="1" x14ac:dyDescent="0.2">
      <c r="A98" s="21" t="s">
        <v>76</v>
      </c>
      <c r="B98" s="34" t="s">
        <v>12</v>
      </c>
      <c r="C98" s="65">
        <f>D98+E98+F98+G98+H98</f>
        <v>21746.453509999999</v>
      </c>
      <c r="D98" s="62">
        <v>3970.9295000000002</v>
      </c>
      <c r="E98" s="62">
        <v>16575.524010000001</v>
      </c>
      <c r="F98" s="62">
        <v>0</v>
      </c>
      <c r="G98" s="62">
        <v>600</v>
      </c>
      <c r="H98" s="62">
        <v>600</v>
      </c>
      <c r="I98" s="69"/>
      <c r="J98" s="60"/>
    </row>
    <row r="99" spans="1:10" ht="19.5" customHeight="1" x14ac:dyDescent="0.2">
      <c r="A99" s="21" t="s">
        <v>77</v>
      </c>
      <c r="B99" s="34" t="s">
        <v>9</v>
      </c>
      <c r="C99" s="27">
        <v>0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69"/>
      <c r="J99" s="60"/>
    </row>
    <row r="100" spans="1:10" ht="19.5" customHeight="1" x14ac:dyDescent="0.2">
      <c r="A100" s="51" t="s">
        <v>78</v>
      </c>
      <c r="B100" s="35" t="s">
        <v>21</v>
      </c>
      <c r="C100" s="109">
        <f t="shared" ref="C100:F100" si="22">C102+C103+C104</f>
        <v>28711.415719999997</v>
      </c>
      <c r="D100" s="109">
        <f t="shared" si="22"/>
        <v>8530.5815299999995</v>
      </c>
      <c r="E100" s="109">
        <f t="shared" si="22"/>
        <v>7180.8341899999996</v>
      </c>
      <c r="F100" s="109">
        <f t="shared" si="22"/>
        <v>0</v>
      </c>
      <c r="G100" s="109">
        <f t="shared" ref="G100:H100" si="23">G102+G103+G104</f>
        <v>6500</v>
      </c>
      <c r="H100" s="109">
        <f t="shared" si="23"/>
        <v>6500</v>
      </c>
      <c r="I100" s="73">
        <v>13</v>
      </c>
      <c r="J100" s="60"/>
    </row>
    <row r="101" spans="1:10" ht="27.75" customHeight="1" x14ac:dyDescent="0.2">
      <c r="A101" s="51"/>
      <c r="B101" s="36" t="s">
        <v>165</v>
      </c>
      <c r="C101" s="109"/>
      <c r="D101" s="109"/>
      <c r="E101" s="109"/>
      <c r="F101" s="109"/>
      <c r="G101" s="109"/>
      <c r="H101" s="109"/>
      <c r="I101" s="74"/>
      <c r="J101" s="60"/>
    </row>
    <row r="102" spans="1:10" ht="23.25" customHeight="1" x14ac:dyDescent="0.2">
      <c r="A102" s="21" t="s">
        <v>42</v>
      </c>
      <c r="B102" s="22" t="s">
        <v>6</v>
      </c>
      <c r="C102" s="44">
        <v>0</v>
      </c>
      <c r="D102" s="44">
        <v>0</v>
      </c>
      <c r="E102" s="45">
        <v>0</v>
      </c>
      <c r="F102" s="45">
        <v>0</v>
      </c>
      <c r="G102" s="45">
        <v>0</v>
      </c>
      <c r="H102" s="45">
        <v>0</v>
      </c>
      <c r="I102" s="61"/>
      <c r="J102" s="60"/>
    </row>
    <row r="103" spans="1:10" ht="23.25" customHeight="1" x14ac:dyDescent="0.2">
      <c r="A103" s="21" t="s">
        <v>79</v>
      </c>
      <c r="B103" s="22" t="s">
        <v>11</v>
      </c>
      <c r="C103" s="44">
        <v>0</v>
      </c>
      <c r="D103" s="44">
        <v>0</v>
      </c>
      <c r="E103" s="45">
        <v>0</v>
      </c>
      <c r="F103" s="45">
        <v>0</v>
      </c>
      <c r="G103" s="45">
        <v>0</v>
      </c>
      <c r="H103" s="45">
        <v>0</v>
      </c>
      <c r="I103" s="61"/>
      <c r="J103" s="60"/>
    </row>
    <row r="104" spans="1:10" ht="23.25" customHeight="1" x14ac:dyDescent="0.2">
      <c r="A104" s="21" t="s">
        <v>80</v>
      </c>
      <c r="B104" s="34" t="s">
        <v>12</v>
      </c>
      <c r="C104" s="42">
        <f>D104+E104+F104+G104+H104</f>
        <v>28711.415719999997</v>
      </c>
      <c r="D104" s="63">
        <v>8530.5815299999995</v>
      </c>
      <c r="E104" s="64">
        <v>7180.8341899999996</v>
      </c>
      <c r="F104" s="64">
        <v>0</v>
      </c>
      <c r="G104" s="64">
        <v>6500</v>
      </c>
      <c r="H104" s="64">
        <v>6500</v>
      </c>
      <c r="I104" s="61"/>
      <c r="J104" s="60"/>
    </row>
    <row r="105" spans="1:10" ht="23.25" customHeight="1" x14ac:dyDescent="0.2">
      <c r="A105" s="33" t="s">
        <v>81</v>
      </c>
      <c r="B105" s="34" t="s">
        <v>9</v>
      </c>
      <c r="C105" s="27">
        <v>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69"/>
      <c r="J105" s="60"/>
    </row>
    <row r="106" spans="1:10" ht="79.5" customHeight="1" x14ac:dyDescent="0.2">
      <c r="A106" s="94" t="s">
        <v>82</v>
      </c>
      <c r="B106" s="84" t="s">
        <v>24</v>
      </c>
      <c r="C106" s="101" t="s">
        <v>2</v>
      </c>
      <c r="D106" s="102"/>
      <c r="E106" s="102"/>
      <c r="F106" s="102"/>
      <c r="G106" s="102"/>
      <c r="H106" s="103"/>
      <c r="I106" s="73" t="s">
        <v>29</v>
      </c>
      <c r="J106" s="60"/>
    </row>
    <row r="107" spans="1:10" ht="48.75" customHeight="1" x14ac:dyDescent="0.2">
      <c r="A107" s="94"/>
      <c r="B107" s="100"/>
      <c r="C107" s="29" t="s">
        <v>3</v>
      </c>
      <c r="D107" s="15" t="s">
        <v>87</v>
      </c>
      <c r="E107" s="15" t="s">
        <v>88</v>
      </c>
      <c r="F107" s="15" t="s">
        <v>89</v>
      </c>
      <c r="G107" s="16" t="s">
        <v>90</v>
      </c>
      <c r="H107" s="16" t="s">
        <v>91</v>
      </c>
      <c r="I107" s="98"/>
      <c r="J107" s="60"/>
    </row>
    <row r="108" spans="1:10" x14ac:dyDescent="0.2">
      <c r="A108" s="21" t="s">
        <v>43</v>
      </c>
      <c r="B108" s="15">
        <v>2</v>
      </c>
      <c r="C108" s="14">
        <v>3</v>
      </c>
      <c r="D108" s="17">
        <v>4</v>
      </c>
      <c r="E108" s="18">
        <v>5</v>
      </c>
      <c r="F108" s="19">
        <v>6</v>
      </c>
      <c r="G108" s="18">
        <v>7</v>
      </c>
      <c r="H108" s="18">
        <v>8</v>
      </c>
      <c r="I108" s="20">
        <v>9</v>
      </c>
      <c r="J108" s="60"/>
    </row>
    <row r="109" spans="1:10" ht="24" customHeight="1" x14ac:dyDescent="0.2">
      <c r="A109" s="21" t="s">
        <v>83</v>
      </c>
      <c r="B109" s="35" t="s">
        <v>22</v>
      </c>
      <c r="C109" s="86">
        <f>SUM(D109:H110)</f>
        <v>0</v>
      </c>
      <c r="D109" s="96">
        <f t="shared" ref="D109:F109" si="24">D111+D112+D113</f>
        <v>0</v>
      </c>
      <c r="E109" s="97">
        <f t="shared" si="24"/>
        <v>0</v>
      </c>
      <c r="F109" s="97">
        <f t="shared" si="24"/>
        <v>0</v>
      </c>
      <c r="G109" s="95">
        <f>G111+G112+G113</f>
        <v>0</v>
      </c>
      <c r="H109" s="95">
        <f>H111+H112+H113</f>
        <v>0</v>
      </c>
      <c r="I109" s="73">
        <v>11.13</v>
      </c>
      <c r="J109" s="60"/>
    </row>
    <row r="110" spans="1:10" ht="103.5" customHeight="1" x14ac:dyDescent="0.2">
      <c r="A110" s="21"/>
      <c r="B110" s="36" t="s">
        <v>166</v>
      </c>
      <c r="C110" s="86"/>
      <c r="D110" s="96"/>
      <c r="E110" s="97"/>
      <c r="F110" s="97"/>
      <c r="G110" s="95"/>
      <c r="H110" s="95"/>
      <c r="I110" s="74"/>
      <c r="J110" s="60"/>
    </row>
    <row r="111" spans="1:10" ht="24" customHeight="1" x14ac:dyDescent="0.2">
      <c r="A111" s="38" t="s">
        <v>84</v>
      </c>
      <c r="B111" s="22" t="s">
        <v>6</v>
      </c>
      <c r="C111" s="27">
        <v>0</v>
      </c>
      <c r="D111" s="27">
        <v>0</v>
      </c>
      <c r="E111" s="28">
        <v>0</v>
      </c>
      <c r="F111" s="28">
        <v>0</v>
      </c>
      <c r="G111" s="28">
        <v>0</v>
      </c>
      <c r="H111" s="28">
        <v>0</v>
      </c>
      <c r="I111" s="61"/>
      <c r="J111" s="60"/>
    </row>
    <row r="112" spans="1:10" ht="24" customHeight="1" x14ac:dyDescent="0.2">
      <c r="A112" s="52" t="s">
        <v>85</v>
      </c>
      <c r="B112" s="22" t="s">
        <v>11</v>
      </c>
      <c r="C112" s="27">
        <f>SUM(D112:H112)</f>
        <v>0</v>
      </c>
      <c r="D112" s="30">
        <v>0</v>
      </c>
      <c r="E112" s="28">
        <v>0</v>
      </c>
      <c r="F112" s="43">
        <v>0</v>
      </c>
      <c r="G112" s="28">
        <v>0</v>
      </c>
      <c r="H112" s="28">
        <v>0</v>
      </c>
      <c r="I112" s="61"/>
      <c r="J112" s="60"/>
    </row>
    <row r="113" spans="1:10" ht="24" customHeight="1" x14ac:dyDescent="0.2">
      <c r="A113" s="52" t="s">
        <v>144</v>
      </c>
      <c r="B113" s="34" t="s">
        <v>12</v>
      </c>
      <c r="C113" s="30">
        <f>SUM(D113:H113)</f>
        <v>0</v>
      </c>
      <c r="D113" s="30">
        <v>0</v>
      </c>
      <c r="E113" s="46">
        <v>0</v>
      </c>
      <c r="F113" s="46">
        <v>0</v>
      </c>
      <c r="G113" s="43">
        <v>0</v>
      </c>
      <c r="H113" s="43">
        <v>0</v>
      </c>
      <c r="I113" s="61"/>
      <c r="J113" s="60"/>
    </row>
    <row r="114" spans="1:10" ht="24" customHeight="1" x14ac:dyDescent="0.2">
      <c r="A114" s="52" t="s">
        <v>145</v>
      </c>
      <c r="B114" s="34" t="s">
        <v>9</v>
      </c>
      <c r="C114" s="27">
        <v>0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69"/>
      <c r="J114" s="60"/>
    </row>
    <row r="115" spans="1:10" ht="24" customHeight="1" x14ac:dyDescent="0.2">
      <c r="A115" s="52" t="s">
        <v>146</v>
      </c>
      <c r="B115" s="35" t="s">
        <v>23</v>
      </c>
      <c r="C115" s="86">
        <f>SUM(D115:H116)</f>
        <v>0</v>
      </c>
      <c r="D115" s="96">
        <f>D117+D118+D119</f>
        <v>0</v>
      </c>
      <c r="E115" s="97">
        <f>E117+E118+E119</f>
        <v>0</v>
      </c>
      <c r="F115" s="97">
        <f>F117+F118+F119</f>
        <v>0</v>
      </c>
      <c r="G115" s="97">
        <f>G117+G118+G119</f>
        <v>0</v>
      </c>
      <c r="H115" s="97">
        <f>H117+H118+H119</f>
        <v>0</v>
      </c>
      <c r="I115" s="73">
        <v>8.1300000000000008</v>
      </c>
      <c r="J115" s="60"/>
    </row>
    <row r="116" spans="1:10" ht="54" customHeight="1" x14ac:dyDescent="0.2">
      <c r="A116" s="52"/>
      <c r="B116" s="36" t="s">
        <v>167</v>
      </c>
      <c r="C116" s="86"/>
      <c r="D116" s="96"/>
      <c r="E116" s="97"/>
      <c r="F116" s="97"/>
      <c r="G116" s="97"/>
      <c r="H116" s="97"/>
      <c r="I116" s="74"/>
      <c r="J116" s="60"/>
    </row>
    <row r="117" spans="1:10" ht="23.25" customHeight="1" x14ac:dyDescent="0.2">
      <c r="A117" s="52" t="s">
        <v>147</v>
      </c>
      <c r="B117" s="22" t="s">
        <v>6</v>
      </c>
      <c r="C117" s="27">
        <v>0</v>
      </c>
      <c r="D117" s="27">
        <v>0</v>
      </c>
      <c r="E117" s="28">
        <v>0</v>
      </c>
      <c r="F117" s="28">
        <v>0</v>
      </c>
      <c r="G117" s="28">
        <v>0</v>
      </c>
      <c r="H117" s="47">
        <v>0</v>
      </c>
      <c r="I117" s="61"/>
      <c r="J117" s="60"/>
    </row>
    <row r="118" spans="1:10" ht="23.25" customHeight="1" x14ac:dyDescent="0.2">
      <c r="A118" s="52" t="s">
        <v>148</v>
      </c>
      <c r="B118" s="22" t="s">
        <v>11</v>
      </c>
      <c r="C118" s="30">
        <f>SUM(D118:H118)</f>
        <v>0</v>
      </c>
      <c r="D118" s="30">
        <v>0</v>
      </c>
      <c r="E118" s="31">
        <v>0</v>
      </c>
      <c r="F118" s="46">
        <v>0</v>
      </c>
      <c r="G118" s="28">
        <v>0</v>
      </c>
      <c r="H118" s="28">
        <v>0</v>
      </c>
      <c r="I118" s="69"/>
      <c r="J118" s="60"/>
    </row>
    <row r="119" spans="1:10" ht="23.25" customHeight="1" x14ac:dyDescent="0.2">
      <c r="A119" s="52" t="s">
        <v>92</v>
      </c>
      <c r="B119" s="34" t="s">
        <v>12</v>
      </c>
      <c r="C119" s="30">
        <f>SUM(D119:H119)</f>
        <v>0</v>
      </c>
      <c r="D119" s="30">
        <v>0</v>
      </c>
      <c r="E119" s="46">
        <v>0</v>
      </c>
      <c r="F119" s="46">
        <v>0</v>
      </c>
      <c r="G119" s="43">
        <v>0</v>
      </c>
      <c r="H119" s="43">
        <v>0</v>
      </c>
      <c r="I119" s="69"/>
      <c r="J119" s="60"/>
    </row>
    <row r="120" spans="1:10" ht="23.25" customHeight="1" x14ac:dyDescent="0.2">
      <c r="A120" s="52" t="s">
        <v>93</v>
      </c>
      <c r="B120" s="34" t="s">
        <v>9</v>
      </c>
      <c r="C120" s="27">
        <v>0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69"/>
      <c r="J120" s="60"/>
    </row>
    <row r="121" spans="1:10" ht="82.5" customHeight="1" x14ac:dyDescent="0.2">
      <c r="A121" s="84" t="s">
        <v>25</v>
      </c>
      <c r="B121" s="84" t="s">
        <v>24</v>
      </c>
      <c r="C121" s="101" t="s">
        <v>2</v>
      </c>
      <c r="D121" s="102"/>
      <c r="E121" s="102"/>
      <c r="F121" s="102"/>
      <c r="G121" s="102"/>
      <c r="H121" s="103"/>
      <c r="I121" s="73" t="s">
        <v>29</v>
      </c>
      <c r="J121" s="60"/>
    </row>
    <row r="122" spans="1:10" ht="25.5" customHeight="1" x14ac:dyDescent="0.2">
      <c r="A122" s="85"/>
      <c r="B122" s="100"/>
      <c r="C122" s="29" t="s">
        <v>3</v>
      </c>
      <c r="D122" s="15" t="s">
        <v>87</v>
      </c>
      <c r="E122" s="15" t="s">
        <v>88</v>
      </c>
      <c r="F122" s="15" t="s">
        <v>89</v>
      </c>
      <c r="G122" s="16" t="s">
        <v>90</v>
      </c>
      <c r="H122" s="16" t="s">
        <v>91</v>
      </c>
      <c r="I122" s="98"/>
      <c r="J122" s="60"/>
    </row>
    <row r="123" spans="1:10" ht="17.25" customHeight="1" x14ac:dyDescent="0.2">
      <c r="A123" s="15">
        <v>1</v>
      </c>
      <c r="B123" s="15">
        <v>2</v>
      </c>
      <c r="C123" s="14">
        <v>3</v>
      </c>
      <c r="D123" s="17">
        <v>4</v>
      </c>
      <c r="E123" s="18">
        <v>5</v>
      </c>
      <c r="F123" s="19">
        <v>6</v>
      </c>
      <c r="G123" s="18">
        <v>7</v>
      </c>
      <c r="H123" s="18">
        <v>8</v>
      </c>
      <c r="I123" s="20">
        <v>9</v>
      </c>
      <c r="J123" s="60"/>
    </row>
    <row r="124" spans="1:10" ht="24.75" customHeight="1" x14ac:dyDescent="0.2">
      <c r="A124" s="21" t="s">
        <v>94</v>
      </c>
      <c r="B124" s="35" t="s">
        <v>152</v>
      </c>
      <c r="C124" s="86">
        <f>SUM(D124:H125)</f>
        <v>0</v>
      </c>
      <c r="D124" s="87">
        <f t="shared" ref="D124:G124" si="25">D126+D127+D128</f>
        <v>0</v>
      </c>
      <c r="E124" s="89">
        <f t="shared" si="25"/>
        <v>0</v>
      </c>
      <c r="F124" s="91">
        <f t="shared" si="25"/>
        <v>0</v>
      </c>
      <c r="G124" s="92">
        <f t="shared" si="25"/>
        <v>0</v>
      </c>
      <c r="H124" s="92">
        <f t="shared" ref="H124" si="26">H126+H127+H128</f>
        <v>0</v>
      </c>
      <c r="I124" s="75" t="s">
        <v>159</v>
      </c>
      <c r="J124" s="60"/>
    </row>
    <row r="125" spans="1:10" ht="29.25" customHeight="1" x14ac:dyDescent="0.2">
      <c r="A125" s="21" t="s">
        <v>95</v>
      </c>
      <c r="B125" s="36" t="s">
        <v>168</v>
      </c>
      <c r="C125" s="86"/>
      <c r="D125" s="88"/>
      <c r="E125" s="90"/>
      <c r="F125" s="91"/>
      <c r="G125" s="92"/>
      <c r="H125" s="92"/>
      <c r="I125" s="76"/>
      <c r="J125" s="60"/>
    </row>
    <row r="126" spans="1:10" ht="20.25" customHeight="1" x14ac:dyDescent="0.2">
      <c r="A126" s="38" t="s">
        <v>96</v>
      </c>
      <c r="B126" s="22" t="s">
        <v>6</v>
      </c>
      <c r="C126" s="30">
        <v>0</v>
      </c>
      <c r="D126" s="30">
        <v>0</v>
      </c>
      <c r="E126" s="46">
        <v>0</v>
      </c>
      <c r="F126" s="46">
        <v>0</v>
      </c>
      <c r="G126" s="46">
        <v>0</v>
      </c>
      <c r="H126" s="46">
        <v>0</v>
      </c>
      <c r="I126" s="71"/>
      <c r="J126" s="60"/>
    </row>
    <row r="127" spans="1:10" ht="20.25" customHeight="1" x14ac:dyDescent="0.2">
      <c r="A127" s="52" t="s">
        <v>97</v>
      </c>
      <c r="B127" s="22" t="s">
        <v>11</v>
      </c>
      <c r="C127" s="30">
        <v>0</v>
      </c>
      <c r="D127" s="30">
        <v>0</v>
      </c>
      <c r="E127" s="46">
        <v>0</v>
      </c>
      <c r="F127" s="46">
        <v>0</v>
      </c>
      <c r="G127" s="43">
        <v>0</v>
      </c>
      <c r="H127" s="43">
        <v>0</v>
      </c>
      <c r="I127" s="71"/>
      <c r="J127" s="60"/>
    </row>
    <row r="128" spans="1:10" ht="23.25" customHeight="1" x14ac:dyDescent="0.2">
      <c r="A128" s="52" t="s">
        <v>98</v>
      </c>
      <c r="B128" s="34" t="s">
        <v>12</v>
      </c>
      <c r="C128" s="30">
        <f>SUM(D128:H128)</f>
        <v>0</v>
      </c>
      <c r="D128" s="30">
        <v>0</v>
      </c>
      <c r="E128" s="46">
        <v>0</v>
      </c>
      <c r="F128" s="46">
        <v>0</v>
      </c>
      <c r="G128" s="43">
        <v>0</v>
      </c>
      <c r="H128" s="43">
        <v>0</v>
      </c>
      <c r="I128" s="71"/>
      <c r="J128" s="60"/>
    </row>
    <row r="129" spans="1:10" ht="23.25" customHeight="1" x14ac:dyDescent="0.2">
      <c r="A129" s="52" t="s">
        <v>99</v>
      </c>
      <c r="B129" s="34" t="s">
        <v>9</v>
      </c>
      <c r="C129" s="27">
        <v>0</v>
      </c>
      <c r="D129" s="27">
        <v>0</v>
      </c>
      <c r="E129" s="43">
        <v>0</v>
      </c>
      <c r="F129" s="43">
        <v>0</v>
      </c>
      <c r="G129" s="43">
        <v>0</v>
      </c>
      <c r="H129" s="43">
        <v>0</v>
      </c>
      <c r="I129" s="72"/>
      <c r="J129" s="60"/>
    </row>
    <row r="130" spans="1:10" ht="72" customHeight="1" x14ac:dyDescent="0.2">
      <c r="A130" s="84" t="s">
        <v>25</v>
      </c>
      <c r="B130" s="84" t="s">
        <v>24</v>
      </c>
      <c r="C130" s="101" t="s">
        <v>2</v>
      </c>
      <c r="D130" s="102"/>
      <c r="E130" s="102"/>
      <c r="F130" s="102"/>
      <c r="G130" s="102"/>
      <c r="H130" s="103"/>
      <c r="I130" s="73" t="s">
        <v>29</v>
      </c>
      <c r="J130" s="60"/>
    </row>
    <row r="131" spans="1:10" ht="24" customHeight="1" x14ac:dyDescent="0.2">
      <c r="A131" s="85"/>
      <c r="B131" s="100"/>
      <c r="C131" s="29" t="s">
        <v>3</v>
      </c>
      <c r="D131" s="15" t="s">
        <v>87</v>
      </c>
      <c r="E131" s="15" t="s">
        <v>88</v>
      </c>
      <c r="F131" s="15" t="s">
        <v>89</v>
      </c>
      <c r="G131" s="16" t="s">
        <v>90</v>
      </c>
      <c r="H131" s="16" t="s">
        <v>91</v>
      </c>
      <c r="I131" s="98"/>
      <c r="J131" s="60"/>
    </row>
    <row r="132" spans="1:10" ht="15" customHeight="1" x14ac:dyDescent="0.2">
      <c r="A132" s="15">
        <v>1</v>
      </c>
      <c r="B132" s="15">
        <v>2</v>
      </c>
      <c r="C132" s="14">
        <v>3</v>
      </c>
      <c r="D132" s="17">
        <v>4</v>
      </c>
      <c r="E132" s="18">
        <v>5</v>
      </c>
      <c r="F132" s="19">
        <v>6</v>
      </c>
      <c r="G132" s="18">
        <v>7</v>
      </c>
      <c r="H132" s="18">
        <v>8</v>
      </c>
      <c r="I132" s="20">
        <v>9</v>
      </c>
      <c r="J132" s="60"/>
    </row>
    <row r="133" spans="1:10" ht="24" customHeight="1" x14ac:dyDescent="0.2">
      <c r="A133" s="94" t="s">
        <v>100</v>
      </c>
      <c r="B133" s="35" t="s">
        <v>102</v>
      </c>
      <c r="C133" s="99">
        <f>SUM(D133:H134)</f>
        <v>26541.1803</v>
      </c>
      <c r="D133" s="95">
        <f>D135+D136+D138+D137</f>
        <v>3936.8693699999999</v>
      </c>
      <c r="E133" s="95">
        <f>E135+E136+E138+E137</f>
        <v>6455.3109299999996</v>
      </c>
      <c r="F133" s="95">
        <f>F135+F136+F138+F137</f>
        <v>5179</v>
      </c>
      <c r="G133" s="95">
        <f t="shared" ref="G133:H133" si="27">G135+G136+G138+G137</f>
        <v>5485</v>
      </c>
      <c r="H133" s="95">
        <f t="shared" si="27"/>
        <v>5485</v>
      </c>
      <c r="I133" s="77" t="s">
        <v>159</v>
      </c>
      <c r="J133" s="60"/>
    </row>
    <row r="134" spans="1:10" ht="27.75" customHeight="1" x14ac:dyDescent="0.2">
      <c r="A134" s="94"/>
      <c r="B134" s="36" t="s">
        <v>169</v>
      </c>
      <c r="C134" s="99"/>
      <c r="D134" s="95"/>
      <c r="E134" s="95"/>
      <c r="F134" s="95"/>
      <c r="G134" s="95"/>
      <c r="H134" s="95"/>
      <c r="I134" s="74"/>
      <c r="J134" s="60"/>
    </row>
    <row r="135" spans="1:10" ht="16.5" customHeight="1" x14ac:dyDescent="0.2">
      <c r="A135" s="21" t="s">
        <v>101</v>
      </c>
      <c r="B135" s="22" t="s">
        <v>6</v>
      </c>
      <c r="C135" s="27">
        <v>0</v>
      </c>
      <c r="D135" s="27">
        <v>0</v>
      </c>
      <c r="E135" s="28">
        <v>0</v>
      </c>
      <c r="F135" s="28">
        <v>0</v>
      </c>
      <c r="G135" s="28">
        <v>0</v>
      </c>
      <c r="H135" s="28">
        <v>0</v>
      </c>
      <c r="I135" s="71"/>
      <c r="J135" s="60"/>
    </row>
    <row r="136" spans="1:10" ht="16.5" customHeight="1" x14ac:dyDescent="0.2">
      <c r="A136" s="21" t="s">
        <v>103</v>
      </c>
      <c r="B136" s="22" t="s">
        <v>11</v>
      </c>
      <c r="C136" s="27">
        <v>0</v>
      </c>
      <c r="D136" s="27">
        <v>0</v>
      </c>
      <c r="E136" s="28">
        <v>0</v>
      </c>
      <c r="F136" s="28">
        <v>0</v>
      </c>
      <c r="G136" s="28">
        <v>0</v>
      </c>
      <c r="H136" s="28">
        <v>0</v>
      </c>
      <c r="I136" s="71"/>
      <c r="J136" s="60"/>
    </row>
    <row r="137" spans="1:10" ht="16.5" customHeight="1" x14ac:dyDescent="0.2">
      <c r="A137" s="21" t="s">
        <v>104</v>
      </c>
      <c r="B137" s="22" t="s">
        <v>12</v>
      </c>
      <c r="C137" s="27">
        <f>SUM(D137:H137)</f>
        <v>26541.1803</v>
      </c>
      <c r="D137" s="62">
        <v>3936.8693699999999</v>
      </c>
      <c r="E137" s="62">
        <v>6455.3109299999996</v>
      </c>
      <c r="F137" s="62">
        <v>5179</v>
      </c>
      <c r="G137" s="62">
        <v>5485</v>
      </c>
      <c r="H137" s="62">
        <v>5485</v>
      </c>
      <c r="I137" s="71"/>
      <c r="J137" s="60"/>
    </row>
    <row r="138" spans="1:10" ht="17.25" customHeight="1" x14ac:dyDescent="0.2">
      <c r="A138" s="21" t="s">
        <v>105</v>
      </c>
      <c r="B138" s="22" t="s">
        <v>9</v>
      </c>
      <c r="C138" s="27">
        <v>0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72"/>
      <c r="J138" s="60"/>
    </row>
    <row r="139" spans="1:10" ht="17.25" customHeight="1" x14ac:dyDescent="0.2">
      <c r="A139" s="78" t="s">
        <v>106</v>
      </c>
      <c r="B139" s="35" t="s">
        <v>108</v>
      </c>
      <c r="C139" s="80">
        <f>SUM(D139:H140)</f>
        <v>8611</v>
      </c>
      <c r="D139" s="82">
        <f>D141+D142+D150+D143</f>
        <v>6194</v>
      </c>
      <c r="E139" s="82">
        <f>E141+E142+E150+E143</f>
        <v>2417</v>
      </c>
      <c r="F139" s="82">
        <f>F141+F142+F150+F143</f>
        <v>0</v>
      </c>
      <c r="G139" s="82">
        <f t="shared" ref="G139:H139" si="28">G141+G142+G150+G143</f>
        <v>0</v>
      </c>
      <c r="H139" s="82">
        <f t="shared" si="28"/>
        <v>0</v>
      </c>
      <c r="I139" s="73" t="s">
        <v>159</v>
      </c>
      <c r="J139" s="60"/>
    </row>
    <row r="140" spans="1:10" ht="54.75" customHeight="1" x14ac:dyDescent="0.2">
      <c r="A140" s="79"/>
      <c r="B140" s="36" t="s">
        <v>171</v>
      </c>
      <c r="C140" s="81"/>
      <c r="D140" s="83"/>
      <c r="E140" s="83"/>
      <c r="F140" s="83"/>
      <c r="G140" s="83"/>
      <c r="H140" s="83"/>
      <c r="I140" s="93"/>
      <c r="J140" s="60"/>
    </row>
    <row r="141" spans="1:10" ht="17.25" customHeight="1" x14ac:dyDescent="0.2">
      <c r="A141" s="21" t="s">
        <v>107</v>
      </c>
      <c r="B141" s="22" t="s">
        <v>6</v>
      </c>
      <c r="C141" s="27">
        <v>0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57"/>
      <c r="J141" s="60"/>
    </row>
    <row r="142" spans="1:10" ht="17.25" customHeight="1" x14ac:dyDescent="0.2">
      <c r="A142" s="21" t="s">
        <v>149</v>
      </c>
      <c r="B142" s="22" t="s">
        <v>11</v>
      </c>
      <c r="C142" s="27">
        <v>0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57"/>
      <c r="J142" s="60"/>
    </row>
    <row r="143" spans="1:10" ht="17.25" customHeight="1" x14ac:dyDescent="0.2">
      <c r="A143" s="21" t="s">
        <v>150</v>
      </c>
      <c r="B143" s="22" t="s">
        <v>12</v>
      </c>
      <c r="C143" s="27">
        <f>SUM(D143:H143)</f>
        <v>8611</v>
      </c>
      <c r="D143" s="62">
        <v>6194</v>
      </c>
      <c r="E143" s="62">
        <v>2417</v>
      </c>
      <c r="F143" s="62">
        <v>0</v>
      </c>
      <c r="G143" s="62">
        <v>0</v>
      </c>
      <c r="H143" s="62">
        <v>0</v>
      </c>
      <c r="I143" s="57"/>
      <c r="J143" s="60"/>
    </row>
    <row r="144" spans="1:10" ht="19.5" customHeight="1" x14ac:dyDescent="0.2">
      <c r="A144" s="21" t="s">
        <v>151</v>
      </c>
      <c r="B144" s="22" t="s">
        <v>9</v>
      </c>
      <c r="C144" s="27">
        <v>0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61"/>
      <c r="J144" s="60"/>
    </row>
    <row r="145" spans="1:10" ht="17.25" customHeight="1" x14ac:dyDescent="0.2">
      <c r="A145" s="78">
        <v>112</v>
      </c>
      <c r="B145" s="35" t="s">
        <v>157</v>
      </c>
      <c r="C145" s="80">
        <f>SUM(D145:H146)</f>
        <v>39709.781999999999</v>
      </c>
      <c r="D145" s="82">
        <f>D147+D148+D156+D149</f>
        <v>39709.781999999999</v>
      </c>
      <c r="E145" s="82">
        <f>E147+E148+E156+E149</f>
        <v>0</v>
      </c>
      <c r="F145" s="82">
        <f>F147+F148+F156+F149</f>
        <v>0</v>
      </c>
      <c r="G145" s="82">
        <f t="shared" ref="G145:H145" si="29">G147+G148+G156+G149</f>
        <v>0</v>
      </c>
      <c r="H145" s="82">
        <f t="shared" si="29"/>
        <v>0</v>
      </c>
      <c r="I145" s="73" t="s">
        <v>158</v>
      </c>
      <c r="J145" s="60"/>
    </row>
    <row r="146" spans="1:10" ht="90" customHeight="1" x14ac:dyDescent="0.2">
      <c r="A146" s="79"/>
      <c r="B146" s="36" t="s">
        <v>170</v>
      </c>
      <c r="C146" s="81"/>
      <c r="D146" s="83"/>
      <c r="E146" s="83"/>
      <c r="F146" s="83"/>
      <c r="G146" s="83"/>
      <c r="H146" s="83"/>
      <c r="I146" s="93"/>
      <c r="J146" s="60"/>
    </row>
    <row r="147" spans="1:10" ht="17.25" customHeight="1" x14ac:dyDescent="0.2">
      <c r="A147" s="21">
        <v>113</v>
      </c>
      <c r="B147" s="22" t="s">
        <v>6</v>
      </c>
      <c r="C147" s="27">
        <v>0</v>
      </c>
      <c r="D147" s="43">
        <v>0</v>
      </c>
      <c r="E147" s="43">
        <v>0</v>
      </c>
      <c r="F147" s="43">
        <v>0</v>
      </c>
      <c r="G147" s="43">
        <v>0</v>
      </c>
      <c r="H147" s="43">
        <v>0</v>
      </c>
      <c r="I147" s="61"/>
      <c r="J147" s="60"/>
    </row>
    <row r="148" spans="1:10" ht="17.25" customHeight="1" x14ac:dyDescent="0.2">
      <c r="A148" s="21">
        <v>114</v>
      </c>
      <c r="B148" s="22" t="s">
        <v>11</v>
      </c>
      <c r="C148" s="27">
        <v>0</v>
      </c>
      <c r="D148" s="43">
        <v>39312.692999999999</v>
      </c>
      <c r="E148" s="43">
        <v>0</v>
      </c>
      <c r="F148" s="43">
        <v>0</v>
      </c>
      <c r="G148" s="43">
        <v>0</v>
      </c>
      <c r="H148" s="43">
        <v>0</v>
      </c>
      <c r="I148" s="61"/>
      <c r="J148" s="60"/>
    </row>
    <row r="149" spans="1:10" ht="17.25" customHeight="1" x14ac:dyDescent="0.2">
      <c r="A149" s="21">
        <v>115</v>
      </c>
      <c r="B149" s="22" t="s">
        <v>12</v>
      </c>
      <c r="C149" s="27">
        <f>SUM(D149:H149)</f>
        <v>397.089</v>
      </c>
      <c r="D149" s="43">
        <v>397.089</v>
      </c>
      <c r="E149" s="43">
        <v>0</v>
      </c>
      <c r="F149" s="43">
        <v>0</v>
      </c>
      <c r="G149" s="43">
        <v>0</v>
      </c>
      <c r="H149" s="43">
        <v>0</v>
      </c>
      <c r="I149" s="61"/>
      <c r="J149" s="60"/>
    </row>
    <row r="150" spans="1:10" ht="19.5" customHeight="1" x14ac:dyDescent="0.2">
      <c r="A150" s="21">
        <v>116</v>
      </c>
      <c r="B150" s="22" t="s">
        <v>9</v>
      </c>
      <c r="C150" s="27">
        <v>0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61"/>
      <c r="J150" s="60"/>
    </row>
  </sheetData>
  <mergeCells count="125">
    <mergeCell ref="A145:A146"/>
    <mergeCell ref="C145:C146"/>
    <mergeCell ref="D145:D146"/>
    <mergeCell ref="E145:E146"/>
    <mergeCell ref="F145:F146"/>
    <mergeCell ref="G145:G146"/>
    <mergeCell ref="H145:H146"/>
    <mergeCell ref="I145:I146"/>
    <mergeCell ref="A7:I7"/>
    <mergeCell ref="A8:I8"/>
    <mergeCell ref="E57:E58"/>
    <mergeCell ref="A57:A58"/>
    <mergeCell ref="C57:C58"/>
    <mergeCell ref="A43:A44"/>
    <mergeCell ref="B43:B44"/>
    <mergeCell ref="I43:I44"/>
    <mergeCell ref="D51:D52"/>
    <mergeCell ref="A51:A52"/>
    <mergeCell ref="C43:H43"/>
    <mergeCell ref="E51:E52"/>
    <mergeCell ref="A10:A11"/>
    <mergeCell ref="B10:B11"/>
    <mergeCell ref="A23:A24"/>
    <mergeCell ref="B23:B24"/>
    <mergeCell ref="C10:H10"/>
    <mergeCell ref="C23:H23"/>
    <mergeCell ref="H51:H52"/>
    <mergeCell ref="I10:I11"/>
    <mergeCell ref="I23:I24"/>
    <mergeCell ref="B31:G31"/>
    <mergeCell ref="C51:C52"/>
    <mergeCell ref="F51:F52"/>
    <mergeCell ref="B32:I32"/>
    <mergeCell ref="I51:I56"/>
    <mergeCell ref="H100:H101"/>
    <mergeCell ref="C106:H106"/>
    <mergeCell ref="I106:I107"/>
    <mergeCell ref="H94:H95"/>
    <mergeCell ref="E94:E95"/>
    <mergeCell ref="C94:C95"/>
    <mergeCell ref="G51:G52"/>
    <mergeCell ref="F82:F83"/>
    <mergeCell ref="G82:G83"/>
    <mergeCell ref="I57:I58"/>
    <mergeCell ref="I82:I83"/>
    <mergeCell ref="I88:I89"/>
    <mergeCell ref="I94:I95"/>
    <mergeCell ref="I100:I101"/>
    <mergeCell ref="G100:G101"/>
    <mergeCell ref="C100:C101"/>
    <mergeCell ref="D100:D101"/>
    <mergeCell ref="F100:F101"/>
    <mergeCell ref="E100:E101"/>
    <mergeCell ref="D88:D89"/>
    <mergeCell ref="E88:E89"/>
    <mergeCell ref="G115:G116"/>
    <mergeCell ref="C115:C116"/>
    <mergeCell ref="D115:D116"/>
    <mergeCell ref="E115:E116"/>
    <mergeCell ref="F115:F116"/>
    <mergeCell ref="C88:C89"/>
    <mergeCell ref="A82:A83"/>
    <mergeCell ref="G57:G58"/>
    <mergeCell ref="K95:K96"/>
    <mergeCell ref="I79:I80"/>
    <mergeCell ref="A94:A95"/>
    <mergeCell ref="H57:H58"/>
    <mergeCell ref="H82:H83"/>
    <mergeCell ref="B63:I63"/>
    <mergeCell ref="E82:E83"/>
    <mergeCell ref="C79:H79"/>
    <mergeCell ref="F88:F89"/>
    <mergeCell ref="G88:G89"/>
    <mergeCell ref="A79:A80"/>
    <mergeCell ref="F57:F58"/>
    <mergeCell ref="D57:D58"/>
    <mergeCell ref="B79:B80"/>
    <mergeCell ref="C82:C83"/>
    <mergeCell ref="D82:D83"/>
    <mergeCell ref="D94:D95"/>
    <mergeCell ref="F94:F95"/>
    <mergeCell ref="G94:G95"/>
    <mergeCell ref="H88:H89"/>
    <mergeCell ref="A106:A107"/>
    <mergeCell ref="H124:H125"/>
    <mergeCell ref="H133:H134"/>
    <mergeCell ref="C109:C110"/>
    <mergeCell ref="D109:D110"/>
    <mergeCell ref="E109:E110"/>
    <mergeCell ref="I130:I131"/>
    <mergeCell ref="H109:H110"/>
    <mergeCell ref="F109:F110"/>
    <mergeCell ref="G109:G110"/>
    <mergeCell ref="I121:I122"/>
    <mergeCell ref="A133:A134"/>
    <mergeCell ref="C133:C134"/>
    <mergeCell ref="D133:D134"/>
    <mergeCell ref="E133:E134"/>
    <mergeCell ref="F133:F134"/>
    <mergeCell ref="G133:G134"/>
    <mergeCell ref="H115:H116"/>
    <mergeCell ref="A121:A122"/>
    <mergeCell ref="B121:B122"/>
    <mergeCell ref="B130:B131"/>
    <mergeCell ref="C130:H130"/>
    <mergeCell ref="B106:B107"/>
    <mergeCell ref="I109:I110"/>
    <mergeCell ref="I115:I116"/>
    <mergeCell ref="I124:I125"/>
    <mergeCell ref="I133:I134"/>
    <mergeCell ref="A139:A140"/>
    <mergeCell ref="C139:C140"/>
    <mergeCell ref="D139:D140"/>
    <mergeCell ref="E139:E140"/>
    <mergeCell ref="F139:F140"/>
    <mergeCell ref="G139:G140"/>
    <mergeCell ref="A130:A131"/>
    <mergeCell ref="C124:C125"/>
    <mergeCell ref="D124:D125"/>
    <mergeCell ref="E124:E125"/>
    <mergeCell ref="F124:F125"/>
    <mergeCell ref="G124:G125"/>
    <mergeCell ref="H139:H140"/>
    <mergeCell ref="I139:I140"/>
    <mergeCell ref="C121:H121"/>
  </mergeCells>
  <phoneticPr fontId="2" type="noConversion"/>
  <pageMargins left="0.39370078740157483" right="0.39370078740157483" top="0.98425196850393704" bottom="0.35433070866141736" header="0.31496062992125984" footer="0.31496062992125984"/>
  <pageSetup paperSize="9" scale="79" orientation="landscape" r:id="rId1"/>
  <rowBreaks count="4" manualBreakCount="4">
    <brk id="22" max="16383" man="1"/>
    <brk id="42" max="8" man="1"/>
    <brk id="78" max="8" man="1"/>
    <brk id="1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Маша</dc:creator>
  <cp:lastModifiedBy>Ирина Панкрашкина</cp:lastModifiedBy>
  <cp:lastPrinted>2026-01-26T10:19:28Z</cp:lastPrinted>
  <dcterms:created xsi:type="dcterms:W3CDTF">2015-06-05T18:19:34Z</dcterms:created>
  <dcterms:modified xsi:type="dcterms:W3CDTF">2026-01-27T04:48:46Z</dcterms:modified>
</cp:coreProperties>
</file>